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66925"/>
  <mc:AlternateContent xmlns:mc="http://schemas.openxmlformats.org/markup-compatibility/2006">
    <mc:Choice Requires="x15">
      <x15ac:absPath xmlns:x15ac="http://schemas.microsoft.com/office/spreadsheetml/2010/11/ac" url="C:\Users\tom.rutherford\AppData\Local\Microsoft\Olk\Attachments\ooa-fec218cf-04a3-4837-8334-71b6e0af1b5c\817905c52ea18d382c8cb23b72d08b92dc92922064b6cead4b1bdd2b70c49992\"/>
    </mc:Choice>
  </mc:AlternateContent>
  <xr:revisionPtr revIDLastSave="0" documentId="8_{1C889F67-E66F-459E-A6CB-A1821D79C4C9}" xr6:coauthVersionLast="47" xr6:coauthVersionMax="47" xr10:uidLastSave="{00000000-0000-0000-0000-000000000000}"/>
  <bookViews>
    <workbookView xWindow="-108" yWindow="-108" windowWidth="23256" windowHeight="12456" firstSheet="1" activeTab="1" xr2:uid="{00000000-000D-0000-FFFF-FFFF00000000}"/>
  </bookViews>
  <sheets>
    <sheet name="Read me!" sheetId="6" r:id="rId1"/>
    <sheet name="Electoral data" sheetId="7" r:id="rId2"/>
  </sheets>
  <definedNames>
    <definedName name="_xlnm._FilterDatabase" localSheetId="1" hidden="1">'Electoral data'!$B$19:$I$19</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7" l="1"/>
  <c r="M5" i="7" l="1"/>
  <c r="M6" i="7" s="1"/>
  <c r="M4" i="7"/>
  <c r="M21" i="7"/>
  <c r="O16" i="7"/>
  <c r="O17" i="7"/>
  <c r="O18" i="7"/>
  <c r="O19" i="7"/>
  <c r="O20" i="7"/>
  <c r="O21" i="7"/>
  <c r="O22" i="7"/>
  <c r="O23" i="7"/>
  <c r="O24" i="7"/>
  <c r="O25" i="7"/>
  <c r="O26" i="7"/>
  <c r="O27" i="7"/>
  <c r="O28" i="7"/>
  <c r="O29" i="7"/>
  <c r="O30" i="7"/>
  <c r="O31" i="7"/>
  <c r="O32" i="7"/>
  <c r="O33" i="7"/>
  <c r="O34" i="7"/>
  <c r="L4" i="7" l="1"/>
  <c r="L5" i="7"/>
  <c r="O91"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M16" i="7"/>
  <c r="M17" i="7"/>
  <c r="M18" i="7"/>
  <c r="M19" i="7"/>
  <c r="M20"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N37" i="7"/>
  <c r="P37" i="7"/>
  <c r="N38" i="7"/>
  <c r="P38" i="7"/>
  <c r="N39" i="7"/>
  <c r="P39" i="7"/>
  <c r="N40" i="7"/>
  <c r="P40" i="7"/>
  <c r="N41" i="7"/>
  <c r="P41" i="7"/>
  <c r="N42" i="7"/>
  <c r="P42" i="7"/>
  <c r="N43" i="7"/>
  <c r="P43" i="7"/>
  <c r="N44" i="7"/>
  <c r="P44" i="7"/>
  <c r="N45" i="7"/>
  <c r="P45" i="7"/>
  <c r="N46" i="7"/>
  <c r="P46"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N88" i="7"/>
  <c r="P88" i="7"/>
  <c r="N89" i="7"/>
  <c r="P89" i="7"/>
  <c r="N90" i="7"/>
  <c r="P90" i="7"/>
  <c r="N91" i="7"/>
  <c r="P91" i="7"/>
  <c r="L6" i="7" l="1"/>
  <c r="P36" i="7"/>
  <c r="N36" i="7" l="1"/>
  <c r="N16" i="7"/>
  <c r="P30" i="7"/>
  <c r="P35" i="7"/>
  <c r="N27" i="7"/>
  <c r="N35" i="7"/>
  <c r="P29" i="7"/>
  <c r="P15" i="7"/>
  <c r="P18" i="7"/>
  <c r="P20" i="7"/>
  <c r="P22" i="7"/>
  <c r="P26" i="7"/>
  <c r="P19" i="7"/>
  <c r="P21" i="7"/>
  <c r="P28" i="7"/>
  <c r="P17" i="7"/>
  <c r="P27" i="7"/>
  <c r="P23" i="7"/>
  <c r="P33" i="7"/>
  <c r="P24" i="7"/>
  <c r="P32" i="7"/>
  <c r="P31" i="7"/>
  <c r="P34" i="7"/>
  <c r="N24" i="7"/>
  <c r="N14" i="7"/>
  <c r="N17" i="7"/>
  <c r="N20" i="7"/>
  <c r="N25" i="7"/>
  <c r="N26" i="7"/>
  <c r="N19" i="7"/>
  <c r="N34" i="7"/>
  <c r="N29" i="7"/>
  <c r="N31" i="7"/>
  <c r="N28" i="7"/>
  <c r="N18" i="7"/>
  <c r="N30" i="7"/>
  <c r="N23" i="7"/>
  <c r="N32" i="7"/>
  <c r="N22" i="7"/>
  <c r="P14" i="7"/>
  <c r="P25" i="7"/>
  <c r="N21" i="7"/>
  <c r="N33" i="7"/>
  <c r="N15" i="7"/>
  <c r="P16" i="7"/>
</calcChain>
</file>

<file path=xl/sharedStrings.xml><?xml version="1.0" encoding="utf-8"?>
<sst xmlns="http://schemas.openxmlformats.org/spreadsheetml/2006/main" count="377" uniqueCount="237">
  <si>
    <t>LGBCE Review Officer</t>
  </si>
  <si>
    <t>Name:</t>
  </si>
  <si>
    <t>Tom Rutherford</t>
  </si>
  <si>
    <t>Email:</t>
  </si>
  <si>
    <t>Rutherford.tom@gmail.com</t>
  </si>
  <si>
    <t>Telephone:</t>
  </si>
  <si>
    <t>07921 188824</t>
  </si>
  <si>
    <t>Address:</t>
  </si>
  <si>
    <t>The Local Government Boundary Commission for England, 7th Floor, 3 Bunhill Row, EC1Y 8YZ</t>
  </si>
  <si>
    <t>Council Contact</t>
  </si>
  <si>
    <t>Bryn Roberts</t>
  </si>
  <si>
    <t>Bryn.Roberts@york.gov.uk</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</si>
  <si>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</si>
  <si>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</si>
  <si>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</si>
  <si>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</si>
  <si>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</si>
  <si>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</si>
  <si>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</si>
  <si>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</si>
  <si>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</si>
  <si>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</si>
  <si>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</si>
  <si>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</si>
  <si>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These should match the geocoded electoral register for the best accuracy.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</si>
  <si>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</si>
  <si>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</si>
  <si>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</si>
  <si>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</si>
  <si>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</si>
  <si>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</si>
  <si>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</si>
  <si>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</si>
  <si>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</si>
  <si>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</si>
  <si>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</si>
  <si>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</si>
  <si>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THIS INCLUDE CYC ADJUSTMENTS</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</si>
  <si>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</si>
  <si>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</si>
  <si>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</si>
  <si>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</si>
  <si>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</si>
  <si>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</si>
  <si>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</si>
  <si>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 xml:space="preserve">What is the predicted electorate? </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</si>
  <si>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</si>
  <si>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</si>
  <si>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</si>
  <si>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</si>
  <si>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</si>
  <si>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</si>
  <si>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</si>
  <si>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</si>
  <si>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</si>
  <si>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2025</t>
  </si>
  <si>
    <t>Electorate 2031</t>
  </si>
  <si>
    <t>Name of ward</t>
  </si>
  <si>
    <t>Number of cllrs per ward</t>
  </si>
  <si>
    <t>Variance 2025</t>
  </si>
  <si>
    <t>Variance 2031</t>
  </si>
  <si>
    <t>EX1</t>
  </si>
  <si>
    <t>Example 1</t>
  </si>
  <si>
    <t>Little Example</t>
  </si>
  <si>
    <t>Little and Even Littler</t>
  </si>
  <si>
    <t>Example</t>
  </si>
  <si>
    <t>EX2</t>
  </si>
  <si>
    <t>Example 2</t>
  </si>
  <si>
    <t>Even Littler Example</t>
  </si>
  <si>
    <t>EX3</t>
  </si>
  <si>
    <t>Example 3</t>
  </si>
  <si>
    <t>Medium Example</t>
  </si>
  <si>
    <t>Acomb</t>
  </si>
  <si>
    <t>EX4</t>
  </si>
  <si>
    <t>Example 4</t>
  </si>
  <si>
    <t>Big Example</t>
  </si>
  <si>
    <t>Big Example East</t>
  </si>
  <si>
    <t>Bishopthorpe</t>
  </si>
  <si>
    <t>EX5</t>
  </si>
  <si>
    <t>Example 5</t>
  </si>
  <si>
    <t>Big Example West</t>
  </si>
  <si>
    <t>Clifton</t>
  </si>
  <si>
    <t>Copmanthorpe</t>
  </si>
  <si>
    <t>AA</t>
  </si>
  <si>
    <t>Drighouses and Woodthorpe</t>
  </si>
  <si>
    <t>AB</t>
  </si>
  <si>
    <t>Fishergate</t>
  </si>
  <si>
    <t>AC</t>
  </si>
  <si>
    <t>Fulford and Heslington</t>
  </si>
  <si>
    <t>AD</t>
  </si>
  <si>
    <t>Guildhall</t>
  </si>
  <si>
    <t>YAA</t>
  </si>
  <si>
    <t>Acaster Malbis</t>
  </si>
  <si>
    <t>Haxby and Wigginton</t>
  </si>
  <si>
    <t>YAB</t>
  </si>
  <si>
    <t>Heworth</t>
  </si>
  <si>
    <t>BA</t>
  </si>
  <si>
    <t>Heworth Without</t>
  </si>
  <si>
    <t>BB</t>
  </si>
  <si>
    <t>Holgate</t>
  </si>
  <si>
    <t>BC</t>
  </si>
  <si>
    <t>Hull Road</t>
  </si>
  <si>
    <t>BD</t>
  </si>
  <si>
    <t>Huntington and New Earswick</t>
  </si>
  <si>
    <t>BE</t>
  </si>
  <si>
    <t>Micklegate</t>
  </si>
  <si>
    <t>YBA</t>
  </si>
  <si>
    <t>Osbaldwick and Derwent</t>
  </si>
  <si>
    <t>CA</t>
  </si>
  <si>
    <t>Rawcliffe and Clifton without</t>
  </si>
  <si>
    <t>CB</t>
  </si>
  <si>
    <t>Rural West York</t>
  </si>
  <si>
    <t>CC</t>
  </si>
  <si>
    <t>Strensall</t>
  </si>
  <si>
    <t>CD</t>
  </si>
  <si>
    <t>Westfield</t>
  </si>
  <si>
    <t>DA</t>
  </si>
  <si>
    <t>Wheldrake</t>
  </si>
  <si>
    <t>DB</t>
  </si>
  <si>
    <t>DC</t>
  </si>
  <si>
    <t>YCA</t>
  </si>
  <si>
    <t>Fulford</t>
  </si>
  <si>
    <t>YCB</t>
  </si>
  <si>
    <t>Heslington</t>
  </si>
  <si>
    <t>YCC</t>
  </si>
  <si>
    <t>EA</t>
  </si>
  <si>
    <t>EB</t>
  </si>
  <si>
    <t>EC</t>
  </si>
  <si>
    <t>ED</t>
  </si>
  <si>
    <t>EE</t>
  </si>
  <si>
    <t>YDA</t>
  </si>
  <si>
    <t>Wigginton</t>
  </si>
  <si>
    <t>YDB</t>
  </si>
  <si>
    <t>North Ward Parish of Haxby</t>
  </si>
  <si>
    <t>Haxby Town Council</t>
  </si>
  <si>
    <t>YDC</t>
  </si>
  <si>
    <t>East Ward Parish of Haxby</t>
  </si>
  <si>
    <t>YDD</t>
  </si>
  <si>
    <t>Central Ward Parish of Haxby</t>
  </si>
  <si>
    <t>YDE</t>
  </si>
  <si>
    <t>South West Ward Parish of Haxby</t>
  </si>
  <si>
    <t>FA</t>
  </si>
  <si>
    <t>FB</t>
  </si>
  <si>
    <t>FC</t>
  </si>
  <si>
    <t>FD</t>
  </si>
  <si>
    <t>FE</t>
  </si>
  <si>
    <t>FF</t>
  </si>
  <si>
    <t>FG</t>
  </si>
  <si>
    <t>YFA</t>
  </si>
  <si>
    <t>YFB</t>
  </si>
  <si>
    <t>YFC</t>
  </si>
  <si>
    <t>GA</t>
  </si>
  <si>
    <t>GB</t>
  </si>
  <si>
    <t>GC</t>
  </si>
  <si>
    <t>GD</t>
  </si>
  <si>
    <t>GE</t>
  </si>
  <si>
    <t>HA</t>
  </si>
  <si>
    <t>HB</t>
  </si>
  <si>
    <t>HC</t>
  </si>
  <si>
    <t>HD</t>
  </si>
  <si>
    <t>HE</t>
  </si>
  <si>
    <t>Heslington Parish Council</t>
  </si>
  <si>
    <t>HF</t>
  </si>
  <si>
    <t>HG</t>
  </si>
  <si>
    <t>YGA</t>
  </si>
  <si>
    <t>Huntington</t>
  </si>
  <si>
    <t>Huntington Parish Council</t>
  </si>
  <si>
    <t>YGB</t>
  </si>
  <si>
    <t>YGC</t>
  </si>
  <si>
    <t>YGD</t>
  </si>
  <si>
    <t>New Earswick</t>
  </si>
  <si>
    <t>JA</t>
  </si>
  <si>
    <t>JB</t>
  </si>
  <si>
    <t>JC</t>
  </si>
  <si>
    <t>JD</t>
  </si>
  <si>
    <t>JE</t>
  </si>
  <si>
    <t>YHA</t>
  </si>
  <si>
    <t>Osbaldwick</t>
  </si>
  <si>
    <t>Osbaldwick Parish Council</t>
  </si>
  <si>
    <t>YHA1</t>
  </si>
  <si>
    <t>YHA2</t>
  </si>
  <si>
    <t>YHB</t>
  </si>
  <si>
    <t>Murton</t>
  </si>
  <si>
    <t>YHC</t>
  </si>
  <si>
    <t>Holtby</t>
  </si>
  <si>
    <t>YHD</t>
  </si>
  <si>
    <t>Dunnington</t>
  </si>
  <si>
    <t>YHE</t>
  </si>
  <si>
    <t>Kexby and Scoreby</t>
  </si>
  <si>
    <t>YKA</t>
  </si>
  <si>
    <t>Rawcliffe</t>
  </si>
  <si>
    <t>Rawcliffe Parish Council</t>
  </si>
  <si>
    <t>YKB</t>
  </si>
  <si>
    <t>YKC</t>
  </si>
  <si>
    <t>Clifton Without</t>
  </si>
  <si>
    <t>Clifton Without Parish Council</t>
  </si>
  <si>
    <t>YKD</t>
  </si>
  <si>
    <t>YKE</t>
  </si>
  <si>
    <t>YKF</t>
  </si>
  <si>
    <t>YJA</t>
  </si>
  <si>
    <t>Askham Bryan</t>
  </si>
  <si>
    <t>YJB</t>
  </si>
  <si>
    <t>Askham Richard</t>
  </si>
  <si>
    <t>YJC</t>
  </si>
  <si>
    <t>Parish of Rufforth with Knapton - Kapton Ward</t>
  </si>
  <si>
    <t>Rufforth with Knapton Parish Council</t>
  </si>
  <si>
    <t>YJD</t>
  </si>
  <si>
    <t>Parish of Rufforth with Knapton - Rufforth Ward</t>
  </si>
  <si>
    <t>YJE</t>
  </si>
  <si>
    <t>Hessay</t>
  </si>
  <si>
    <t>YJF</t>
  </si>
  <si>
    <t>Upper Poppleton</t>
  </si>
  <si>
    <t>YJG</t>
  </si>
  <si>
    <t>Nether Poppleton</t>
  </si>
  <si>
    <t>YJH</t>
  </si>
  <si>
    <t>Skelton</t>
  </si>
  <si>
    <t>YLA</t>
  </si>
  <si>
    <t>Stockton on the Forest</t>
  </si>
  <si>
    <t>YLB</t>
  </si>
  <si>
    <t>Earswick</t>
  </si>
  <si>
    <t>YLC</t>
  </si>
  <si>
    <t>Strensall with Towthorpe</t>
  </si>
  <si>
    <t>Strensall with Towthorpe Parish Council</t>
  </si>
  <si>
    <t>YLD</t>
  </si>
  <si>
    <t>KA</t>
  </si>
  <si>
    <t>KB</t>
  </si>
  <si>
    <t>KC</t>
  </si>
  <si>
    <t>KD</t>
  </si>
  <si>
    <t>KE</t>
  </si>
  <si>
    <t>KF</t>
  </si>
  <si>
    <t>YMA</t>
  </si>
  <si>
    <t>Naburn</t>
  </si>
  <si>
    <t>YMB</t>
  </si>
  <si>
    <t>Deighton</t>
  </si>
  <si>
    <t>YMC</t>
  </si>
  <si>
    <t>YMD</t>
  </si>
  <si>
    <t>Elvington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</si>
</sst>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38">
    <font>
      <sz val="12"/>
      <name val="Arial"/>
    </font>
    <font>
      <sz val="8"/>
      <name val="Times New Roman"/>
      <family val="1"/>
    </font>
    <font>
      <b/>
      <sz val="12"/>
      <name val="Arial"/>
      <family val="2"/>
    </font>
    <font>
      <sz val="12"/>
      <name val="Arial"/>
      <family val="2"/>
    </font>
    <font>
      <b/>
      <sz val="12"/>
      <name val="Arial"/>
      <family val="2"/>
    </font>
    <font>
      <sz val="8"/>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2"/>
      <color rgb="FFFF0000"/>
      <name val="Arial"/>
      <family val="2"/>
    </font>
    <font>
      <sz val="10"/>
      <name val="Arial"/>
      <family val="2"/>
    </font>
    <font>
      <sz val="11"/>
      <name val="Arial"/>
      <family val="2"/>
    </font>
    <font>
      <i/>
      <sz val="12"/>
      <color rgb="FFFF0000"/>
      <name val="Arial"/>
      <family val="2"/>
    </font>
  </fonts>
  <fills count="37">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1"/>
        <bgColor indexed="64"/>
      </patternFill>
    </fill>
    <fill>
      <patternFill patternType="solid">
        <fgColor rgb="FFFFFF00"/>
        <bgColor indexed="64"/>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56">
    <xf numFmtId="0" fontId="0" fillId="0" borderId="0">
      <alignment vertical="top"/>
    </xf>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8" fillId="28" borderId="0" applyNumberFormat="0" applyBorder="0" applyAlignment="0" applyProtection="0"/>
    <xf numFmtId="0" fontId="19" fillId="29" borderId="16" applyNumberFormat="0" applyAlignment="0" applyProtection="0"/>
    <xf numFmtId="0" fontId="20" fillId="30" borderId="17" applyNumberFormat="0" applyAlignment="0" applyProtection="0"/>
    <xf numFmtId="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0" fontId="21" fillId="0" borderId="0" applyNumberFormat="0" applyFill="0" applyBorder="0" applyAlignment="0" applyProtection="0"/>
    <xf numFmtId="2" fontId="3" fillId="0" borderId="0" applyFont="0" applyFill="0" applyBorder="0" applyAlignment="0" applyProtection="0"/>
    <xf numFmtId="0" fontId="22" fillId="31" borderId="0" applyNumberFormat="0" applyBorder="0" applyAlignment="0" applyProtection="0"/>
    <xf numFmtId="0" fontId="1" fillId="0" borderId="0" applyNumberFormat="0" applyFont="0" applyFill="0" applyAlignment="0" applyProtection="0"/>
    <xf numFmtId="0" fontId="23"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4" fillId="0" borderId="19" applyNumberForma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5" fillId="0" borderId="0" applyNumberFormat="0" applyFill="0" applyBorder="0" applyAlignment="0" applyProtection="0"/>
    <xf numFmtId="0" fontId="9" fillId="0" borderId="0" applyNumberFormat="0" applyFill="0" applyBorder="0" applyAlignment="0" applyProtection="0">
      <alignment vertical="top"/>
      <protection locked="0"/>
    </xf>
    <xf numFmtId="0" fontId="26" fillId="32" borderId="16" applyNumberFormat="0" applyAlignment="0" applyProtection="0"/>
    <xf numFmtId="0" fontId="27" fillId="0" borderId="21" applyNumberFormat="0" applyFill="0" applyAlignment="0" applyProtection="0"/>
    <xf numFmtId="0" fontId="28" fillId="33" borderId="0" applyNumberFormat="0" applyBorder="0" applyAlignment="0" applyProtection="0"/>
    <xf numFmtId="0" fontId="16" fillId="0" borderId="0"/>
    <xf numFmtId="0" fontId="15" fillId="0" borderId="0">
      <alignment vertical="top"/>
    </xf>
    <xf numFmtId="0" fontId="16" fillId="34" borderId="22" applyNumberFormat="0" applyFont="0" applyAlignment="0" applyProtection="0"/>
    <xf numFmtId="0" fontId="29" fillId="29" borderId="23" applyNumberFormat="0" applyAlignment="0" applyProtection="0"/>
    <xf numFmtId="0" fontId="30" fillId="0" borderId="0" applyNumberFormat="0" applyFill="0" applyBorder="0" applyAlignment="0" applyProtection="0"/>
    <xf numFmtId="0" fontId="3" fillId="0" borderId="1" applyNumberFormat="0" applyFont="0" applyBorder="0" applyAlignment="0" applyProtection="0"/>
    <xf numFmtId="0" fontId="31" fillId="0" borderId="24" applyNumberFormat="0" applyFill="0" applyAlignment="0" applyProtection="0"/>
    <xf numFmtId="0" fontId="3" fillId="0" borderId="1" applyNumberFormat="0" applyFont="0" applyBorder="0" applyAlignment="0" applyProtection="0"/>
    <xf numFmtId="0" fontId="32" fillId="0" borderId="0" applyNumberFormat="0" applyFill="0" applyBorder="0" applyAlignment="0" applyProtection="0"/>
  </cellStyleXfs>
  <cellXfs count="88">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7"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5" xfId="0" applyFont="1" applyFill="1" applyBorder="1" applyAlignment="1">
      <alignment horizontal="right" vertical="center"/>
    </xf>
    <xf numFmtId="3" fontId="8" fillId="3" borderId="0" xfId="0" applyNumberFormat="1" applyFont="1" applyFill="1" applyAlignment="1">
      <alignment horizontal="center" vertical="center"/>
    </xf>
    <xf numFmtId="0" fontId="13" fillId="3" borderId="8" xfId="0" applyFont="1" applyFill="1" applyBorder="1" applyAlignment="1">
      <alignment horizontal="right" vertical="center"/>
    </xf>
    <xf numFmtId="0" fontId="14" fillId="0" borderId="0" xfId="0" applyFont="1" applyAlignment="1">
      <alignment horizontal="center" vertical="center" wrapText="1"/>
    </xf>
    <xf numFmtId="0" fontId="14" fillId="0" borderId="0" xfId="0" applyFont="1" applyAlignment="1">
      <alignment horizontal="left" vertical="center" wrapText="1"/>
    </xf>
    <xf numFmtId="0" fontId="0" fillId="3" borderId="11" xfId="0" applyFill="1" applyBorder="1" applyAlignment="1">
      <alignment vertical="center"/>
    </xf>
    <xf numFmtId="0" fontId="12" fillId="3" borderId="0" xfId="0" applyFont="1" applyFill="1" applyAlignment="1">
      <alignment horizontal="right" vertical="center"/>
    </xf>
    <xf numFmtId="0" fontId="13" fillId="3" borderId="0" xfId="0" applyFont="1" applyFill="1" applyAlignment="1">
      <alignment horizontal="right" vertical="center"/>
    </xf>
    <xf numFmtId="0" fontId="0" fillId="2" borderId="0" xfId="0" applyFill="1" applyAlignment="1">
      <alignment wrapText="1"/>
    </xf>
    <xf numFmtId="0" fontId="9" fillId="2" borderId="0" xfId="43" applyFill="1" applyAlignment="1" applyProtection="1">
      <alignment vertical="center"/>
      <protection locked="0"/>
    </xf>
    <xf numFmtId="0" fontId="14" fillId="3" borderId="0" xfId="0" applyFont="1" applyFill="1" applyAlignment="1">
      <alignment horizontal="right" vertical="center"/>
    </xf>
    <xf numFmtId="0" fontId="3" fillId="2" borderId="0" xfId="0" applyFont="1" applyFill="1" applyAlignment="1" applyProtection="1">
      <alignment vertical="center"/>
      <protection locked="0"/>
    </xf>
    <xf numFmtId="0" fontId="33"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2"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3" fillId="2" borderId="0" xfId="0" applyFont="1" applyFill="1" applyAlignment="1"/>
    <xf numFmtId="0" fontId="0" fillId="0" borderId="0" xfId="0" applyAlignment="1">
      <alignment vertical="top" wrapText="1"/>
    </xf>
    <xf numFmtId="0" fontId="2" fillId="35" borderId="0" xfId="0" applyFont="1" applyFill="1" applyAlignment="1" applyProtection="1">
      <alignment vertical="center" wrapText="1"/>
      <protection locked="0"/>
    </xf>
    <xf numFmtId="0" fontId="2" fillId="35" borderId="0" xfId="0" applyFont="1" applyFill="1" applyAlignment="1" applyProtection="1">
      <alignment horizontal="center" vertical="center" wrapText="1"/>
      <protection locked="0"/>
    </xf>
    <xf numFmtId="3" fontId="3" fillId="35" borderId="0" xfId="0" applyNumberFormat="1" applyFont="1" applyFill="1" applyAlignment="1">
      <alignment horizontal="center" vertical="center"/>
    </xf>
    <xf numFmtId="9" fontId="3" fillId="35" borderId="0" xfId="0" applyNumberFormat="1" applyFont="1" applyFill="1" applyAlignment="1">
      <alignment horizontal="center" vertical="center"/>
    </xf>
    <xf numFmtId="3" fontId="3" fillId="0" borderId="0" xfId="0" applyNumberFormat="1" applyFont="1" applyAlignment="1">
      <alignment horizontal="center" vertical="center"/>
    </xf>
    <xf numFmtId="9" fontId="3" fillId="0" borderId="0" xfId="0" applyNumberFormat="1" applyFont="1" applyAlignment="1">
      <alignment horizontal="center" vertical="center"/>
    </xf>
    <xf numFmtId="0" fontId="3" fillId="0" borderId="25" xfId="0" applyFont="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3" fillId="0" borderId="25" xfId="0" applyFont="1" applyBorder="1" applyAlignment="1" applyProtection="1">
      <alignment horizontal="center" vertical="center"/>
      <protection locked="0"/>
    </xf>
    <xf numFmtId="0" fontId="0" fillId="3" borderId="25" xfId="0" applyFill="1" applyBorder="1" applyAlignment="1">
      <alignment horizontal="left" vertical="center"/>
    </xf>
    <xf numFmtId="0" fontId="0" fillId="3" borderId="25" xfId="0" applyFill="1" applyBorder="1" applyAlignment="1">
      <alignment horizontal="center" vertical="center"/>
    </xf>
    <xf numFmtId="0" fontId="33" fillId="0" borderId="25" xfId="47" applyFont="1" applyBorder="1" applyAlignment="1">
      <alignment horizontal="center" vertical="center"/>
    </xf>
    <xf numFmtId="1" fontId="3" fillId="0" borderId="25" xfId="0" applyNumberFormat="1" applyFont="1" applyBorder="1" applyAlignment="1" applyProtection="1">
      <alignment horizontal="center" vertical="center"/>
      <protection locked="0"/>
    </xf>
    <xf numFmtId="15" fontId="34" fillId="3" borderId="0" xfId="0" applyNumberFormat="1" applyFont="1" applyFill="1" applyAlignment="1">
      <alignment horizontal="center" vertical="center"/>
    </xf>
    <xf numFmtId="0" fontId="35" fillId="2" borderId="6"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7" fillId="36" borderId="0" xfId="0" applyFont="1" applyFill="1" applyAlignment="1">
      <alignment vertical="center" wrapText="1"/>
    </xf>
    <xf numFmtId="0" fontId="2" fillId="3" borderId="0" xfId="0" applyFont="1" applyFill="1" applyAlignment="1">
      <alignment horizontal="left" vertical="center" wrapText="1"/>
    </xf>
    <xf numFmtId="0" fontId="36" fillId="2" borderId="13"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36" fillId="2" borderId="15" xfId="0" applyFont="1" applyFill="1" applyBorder="1" applyAlignment="1">
      <alignment horizontal="center" vertical="center" wrapText="1"/>
    </xf>
    <xf numFmtId="0" fontId="14"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ryn.Roberts@york.gov.uk" TargetMode="External"/><Relationship Id="rId1" Type="http://schemas.openxmlformats.org/officeDocument/2006/relationships/hyperlink" Target="mailto:Rutherford.tom@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6"/>
  <sheetViews>
    <sheetView topLeftCell="A22" zoomScale="72" zoomScaleNormal="72" workbookViewId="0">
      <selection activeCell="C20" sqref="C20"/>
    </sheetView>
  </sheetViews>
  <sheetFormatPr defaultColWidth="8.88671875" defaultRowHeight="15"/>
  <cols>
    <col min="1" max="2" width="8.88671875" style="1"/>
    <col min="3" max="3" width="75.33203125" style="1" customWidth="1"/>
    <col min="4" max="16384" width="8.88671875" style="1"/>
  </cols>
  <sheetData>
    <row r="2" spans="2:3" ht="15.6">
      <c r="B2" s="41" t="s">
        <v>0</v>
      </c>
    </row>
    <row r="3" spans="2:3">
      <c r="B3" s="16" t="s">
        <v>1</v>
      </c>
      <c r="C3" s="18" t="s">
        <v>2</v>
      </c>
    </row>
    <row r="4" spans="2:3">
      <c r="B4" s="16" t="s">
        <v>3</v>
      </c>
      <c r="C4" s="33" t="s">
        <v>4</v>
      </c>
    </row>
    <row r="5" spans="2:3">
      <c r="B5" s="16" t="s">
        <v>5</v>
      </c>
      <c r="C5" s="18" t="s">
        <v>6</v>
      </c>
    </row>
    <row r="6" spans="2:3" ht="18" customHeight="1">
      <c r="B6" s="16" t="s">
        <v>7</v>
      </c>
      <c r="C6" s="39" t="s">
        <v>8</v>
      </c>
    </row>
    <row r="9" spans="2:3" ht="15.6">
      <c r="B9" s="41" t="s">
        <v>9</v>
      </c>
    </row>
    <row r="10" spans="2:3">
      <c r="B10" s="16" t="s">
        <v>1</v>
      </c>
      <c r="C10" s="35" t="s">
        <v>10</v>
      </c>
    </row>
    <row r="11" spans="2:3">
      <c r="B11" s="16" t="s">
        <v>3</v>
      </c>
      <c r="C11" s="33" t="s">
        <v>11</v>
      </c>
    </row>
    <row r="12" spans="2:3">
      <c r="B12" s="16" t="s">
        <v>5</v>
      </c>
      <c r="C12" s="18"/>
    </row>
    <row r="13" spans="2:3">
      <c r="B13" s="16" t="s">
        <v>7</v>
      </c>
      <c r="C13" s="18"/>
    </row>
    <row r="14" spans="2:3">
      <c r="B14" s="16"/>
      <c r="C14" s="18"/>
    </row>
    <row r="15" spans="2:3" ht="15.6">
      <c r="B15" s="41" t="s">
        <v>12</v>
      </c>
    </row>
    <row r="17" spans="2:4" ht="45">
      <c r="B17" s="15" t="s">
        <v>13</v>
      </c>
      <c r="C17" s="17" t="s">
        <v>14</v>
      </c>
    </row>
    <row r="18" spans="2:4" ht="60">
      <c r="B18" s="15" t="s">
        <v>15</v>
      </c>
      <c r="C18" s="17" t="s">
        <v>16</v>
      </c>
    </row>
    <row r="19" spans="2:4" ht="60">
      <c r="B19" s="15" t="s">
        <v>17</v>
      </c>
      <c r="C19" s="17" t="s">
        <v>18</v>
      </c>
    </row>
    <row r="20" spans="2:4" ht="48" customHeight="1">
      <c r="B20" s="15" t="s">
        <v>19</v>
      </c>
      <c r="C20" s="17" t="s">
        <v>20</v>
      </c>
    </row>
    <row r="21" spans="2:4" ht="30">
      <c r="B21" s="15" t="s">
        <v>21</v>
      </c>
      <c r="C21" s="17" t="s">
        <v>22</v>
      </c>
    </row>
    <row r="22" spans="2:4" ht="135">
      <c r="B22" s="15" t="s">
        <v>23</v>
      </c>
      <c r="C22" s="64" t="s">
        <v>24</v>
      </c>
      <c r="D22" s="63"/>
    </row>
    <row r="23" spans="2:4" ht="15.6">
      <c r="B23" s="41" t="s">
        <v>25</v>
      </c>
    </row>
    <row r="24" spans="2:4">
      <c r="B24" s="15"/>
      <c r="C24" s="17"/>
    </row>
    <row r="25" spans="2:4" ht="58.5" customHeight="1">
      <c r="B25" s="15" t="s">
        <v>13</v>
      </c>
      <c r="C25" s="32" t="s">
        <v>26</v>
      </c>
    </row>
    <row r="26" spans="2:4" ht="60" customHeight="1">
      <c r="B26" s="15" t="s">
        <v>15</v>
      </c>
      <c r="C26" s="32" t="s">
        <v>27</v>
      </c>
    </row>
    <row r="27" spans="2:4" ht="75">
      <c r="B27" s="15" t="s">
        <v>17</v>
      </c>
      <c r="C27" s="32" t="s">
        <v>28</v>
      </c>
    </row>
    <row r="28" spans="2:4">
      <c r="C28" s="32"/>
    </row>
    <row r="29" spans="2:4">
      <c r="C29" s="32"/>
    </row>
    <row r="30" spans="2:4">
      <c r="C30" s="32"/>
    </row>
    <row r="31" spans="2:4">
      <c r="C31" s="32"/>
    </row>
    <row r="32" spans="2:4">
      <c r="C32" s="32"/>
    </row>
    <row r="33" spans="3:3">
      <c r="C33" s="32"/>
    </row>
    <row r="34" spans="3:3">
      <c r="C34" s="32"/>
    </row>
    <row r="35" spans="3:3">
      <c r="C35" s="32"/>
    </row>
    <row r="36" spans="3:3">
      <c r="C36" s="32"/>
    </row>
  </sheetData>
  <phoneticPr fontId="5" type="noConversion"/>
  <hyperlinks>
    <hyperlink ref="C4" r:id="rId1" xr:uid="{767D4F18-E262-4736-A04E-91729B1FFA97}"/>
    <hyperlink ref="C11" r:id="rId2" xr:uid="{3D06909C-C18E-472E-9B7F-07547E6BCD0A}"/>
  </hyperlinks>
  <pageMargins left="0.75" right="0.75" top="1" bottom="1" header="0.5" footer="0.5"/>
  <pageSetup paperSize="8"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35"/>
  <sheetViews>
    <sheetView tabSelected="1" topLeftCell="A9" zoomScale="72" workbookViewId="0">
      <selection activeCell="B8" sqref="B8:F8"/>
    </sheetView>
  </sheetViews>
  <sheetFormatPr defaultColWidth="8.88671875" defaultRowHeight="15.6"/>
  <cols>
    <col min="1" max="1" width="2.77734375" style="6" customWidth="1"/>
    <col min="2" max="2" width="9.88671875" style="7" customWidth="1"/>
    <col min="3" max="6" width="23" style="5" customWidth="1"/>
    <col min="7" max="7" width="23.77734375" style="5" customWidth="1"/>
    <col min="8" max="8" width="12.21875" style="7" customWidth="1"/>
    <col min="9" max="9" width="15" style="12" customWidth="1"/>
    <col min="10" max="10" width="2.77734375" style="6" customWidth="1"/>
    <col min="11" max="11" width="33.6640625" style="6" customWidth="1"/>
    <col min="12" max="16" width="12.88671875" style="7" customWidth="1"/>
    <col min="17" max="16384" width="8.88671875" style="6"/>
  </cols>
  <sheetData>
    <row r="2" spans="1:20" s="19" customFormat="1" ht="17.45">
      <c r="B2" s="21" t="s">
        <v>29</v>
      </c>
      <c r="C2" s="21"/>
      <c r="D2" s="21"/>
      <c r="E2" s="21"/>
      <c r="F2" s="21"/>
      <c r="G2" s="21"/>
      <c r="H2" s="20"/>
      <c r="I2" s="22"/>
      <c r="L2" s="20"/>
      <c r="M2" s="20"/>
      <c r="N2" s="20"/>
      <c r="O2" s="20"/>
      <c r="P2" s="20"/>
    </row>
    <row r="3" spans="1:20" s="23" customFormat="1">
      <c r="A3" s="42"/>
      <c r="B3" s="38"/>
      <c r="C3" s="38"/>
      <c r="D3" s="38"/>
      <c r="E3" s="38"/>
      <c r="F3" s="38"/>
      <c r="G3" s="31"/>
      <c r="H3" s="43"/>
      <c r="I3" s="43"/>
      <c r="J3" s="42"/>
      <c r="K3" s="26" t="s">
        <v>30</v>
      </c>
      <c r="L3" s="44">
        <v>2025</v>
      </c>
      <c r="M3" s="44">
        <v>2031</v>
      </c>
      <c r="N3" s="45"/>
      <c r="O3" s="45"/>
      <c r="P3" s="45"/>
      <c r="Q3" s="42"/>
      <c r="R3" s="42"/>
      <c r="S3" s="42"/>
      <c r="T3" s="42"/>
    </row>
    <row r="4" spans="1:20" s="23" customFormat="1" ht="15" customHeight="1">
      <c r="A4" s="42"/>
      <c r="B4" s="83" t="s">
        <v>31</v>
      </c>
      <c r="C4" s="83"/>
      <c r="D4" s="83"/>
      <c r="E4" s="83"/>
      <c r="F4" s="83"/>
      <c r="G4" s="42"/>
      <c r="H4" s="42"/>
      <c r="I4" s="42"/>
      <c r="J4" s="42"/>
      <c r="K4" s="24" t="s">
        <v>32</v>
      </c>
      <c r="L4" s="25">
        <f>SUM(L14:L900)</f>
        <v>47</v>
      </c>
      <c r="M4" s="25">
        <f>SUM(L14:L900)</f>
        <v>47</v>
      </c>
      <c r="N4" s="45"/>
      <c r="O4" s="45"/>
      <c r="P4" s="45"/>
      <c r="Q4" s="42"/>
      <c r="R4" s="42"/>
      <c r="S4" s="42"/>
      <c r="T4" s="42"/>
    </row>
    <row r="5" spans="1:20" s="23" customFormat="1" ht="15" customHeight="1">
      <c r="A5" s="42"/>
      <c r="B5" s="83"/>
      <c r="C5" s="83"/>
      <c r="D5" s="83"/>
      <c r="E5" s="83"/>
      <c r="F5" s="83"/>
      <c r="G5" s="30"/>
      <c r="H5" s="25"/>
      <c r="I5" s="25"/>
      <c r="J5" s="42"/>
      <c r="K5" s="24" t="s">
        <v>33</v>
      </c>
      <c r="L5" s="25">
        <f>SUM(H20:H900)</f>
        <v>156099</v>
      </c>
      <c r="M5" s="25">
        <f>SUM(I20:I200)</f>
        <v>170044.33851228401</v>
      </c>
      <c r="N5" s="45"/>
      <c r="O5" s="45"/>
      <c r="P5" s="45"/>
      <c r="Q5" s="42"/>
      <c r="R5" s="42"/>
      <c r="S5" s="42"/>
      <c r="T5" s="42"/>
    </row>
    <row r="6" spans="1:20" s="23" customFormat="1" ht="15.75" customHeight="1">
      <c r="A6" s="42"/>
      <c r="B6" s="83"/>
      <c r="C6" s="83"/>
      <c r="D6" s="83"/>
      <c r="E6" s="83"/>
      <c r="F6" s="83"/>
      <c r="G6" s="42"/>
      <c r="H6" s="42"/>
      <c r="I6" s="42"/>
      <c r="J6" s="42"/>
      <c r="K6" s="24" t="s">
        <v>34</v>
      </c>
      <c r="L6" s="25">
        <f>L5/L4</f>
        <v>3321.255319148936</v>
      </c>
      <c r="M6" s="25">
        <f>M5/M4</f>
        <v>3617.9646491975323</v>
      </c>
      <c r="N6" s="45"/>
      <c r="O6" s="45"/>
      <c r="P6" s="45"/>
      <c r="Q6" s="42"/>
      <c r="R6" s="42"/>
      <c r="S6" s="42"/>
      <c r="T6" s="42"/>
    </row>
    <row r="7" spans="1:20" s="23" customFormat="1" ht="15.75" customHeight="1">
      <c r="A7" s="42"/>
      <c r="B7" s="46"/>
      <c r="C7" s="46"/>
      <c r="D7" s="46"/>
      <c r="E7" s="46"/>
      <c r="F7" s="46"/>
      <c r="G7" s="42"/>
      <c r="H7" s="42"/>
      <c r="I7" s="42"/>
      <c r="J7" s="42"/>
      <c r="K7" s="30"/>
      <c r="L7" s="25"/>
      <c r="M7" s="25"/>
      <c r="N7" s="45"/>
      <c r="O7" s="45"/>
      <c r="P7" s="45"/>
      <c r="Q7" s="42"/>
      <c r="R7" s="42"/>
      <c r="S7" s="42"/>
      <c r="T7" s="42"/>
    </row>
    <row r="8" spans="1:20" s="23" customFormat="1" ht="15.75" customHeight="1">
      <c r="A8" s="42"/>
      <c r="B8" s="87" t="s">
        <v>35</v>
      </c>
      <c r="C8" s="87"/>
      <c r="D8" s="87"/>
      <c r="E8" s="87"/>
      <c r="F8" s="87"/>
      <c r="G8" s="42"/>
      <c r="H8" s="42"/>
      <c r="I8" s="42"/>
      <c r="J8" s="42"/>
      <c r="K8" s="30"/>
      <c r="L8" s="25"/>
      <c r="M8" s="25"/>
      <c r="N8" s="45"/>
      <c r="O8" s="45"/>
      <c r="P8" s="34" t="s">
        <v>36</v>
      </c>
      <c r="Q8" s="42"/>
      <c r="R8" s="42"/>
      <c r="S8" s="42"/>
      <c r="T8" s="42"/>
    </row>
    <row r="9" spans="1:20" ht="45" customHeight="1">
      <c r="H9" s="78">
        <v>45627</v>
      </c>
      <c r="I9" s="82" t="s">
        <v>37</v>
      </c>
      <c r="L9" s="6"/>
      <c r="M9" s="6"/>
    </row>
    <row r="10" spans="1:20" s="42" customFormat="1" ht="117" customHeight="1">
      <c r="B10" s="79" t="s">
        <v>38</v>
      </c>
      <c r="C10" s="79" t="s">
        <v>39</v>
      </c>
      <c r="D10" s="79" t="s">
        <v>40</v>
      </c>
      <c r="E10" s="79" t="s">
        <v>41</v>
      </c>
      <c r="F10" s="79" t="s">
        <v>42</v>
      </c>
      <c r="G10" s="79" t="s">
        <v>43</v>
      </c>
      <c r="H10" s="79" t="s">
        <v>44</v>
      </c>
      <c r="I10" s="79" t="s">
        <v>45</v>
      </c>
      <c r="J10" s="80"/>
      <c r="K10" s="79" t="s">
        <v>46</v>
      </c>
      <c r="L10" s="81" t="s">
        <v>47</v>
      </c>
      <c r="M10" s="84" t="s">
        <v>48</v>
      </c>
      <c r="N10" s="85"/>
      <c r="O10" s="85"/>
      <c r="P10" s="86"/>
    </row>
    <row r="11" spans="1:20" ht="16.149999999999999" thickBot="1"/>
    <row r="12" spans="1:20" s="4" customFormat="1" ht="31.9" thickBot="1">
      <c r="A12" s="47"/>
      <c r="B12" s="40" t="s">
        <v>49</v>
      </c>
      <c r="C12" s="48" t="s">
        <v>50</v>
      </c>
      <c r="D12" s="48" t="s">
        <v>51</v>
      </c>
      <c r="E12" s="48" t="s">
        <v>52</v>
      </c>
      <c r="F12" s="48" t="s">
        <v>53</v>
      </c>
      <c r="G12" s="48" t="s">
        <v>54</v>
      </c>
      <c r="H12" s="40" t="s">
        <v>55</v>
      </c>
      <c r="I12" s="40" t="s">
        <v>56</v>
      </c>
      <c r="J12" s="47"/>
      <c r="K12" s="49" t="s">
        <v>57</v>
      </c>
      <c r="L12" s="40" t="s">
        <v>58</v>
      </c>
      <c r="M12" s="40" t="s">
        <v>55</v>
      </c>
      <c r="N12" s="40" t="s">
        <v>59</v>
      </c>
      <c r="O12" s="40" t="s">
        <v>55</v>
      </c>
      <c r="P12" s="40" t="s">
        <v>60</v>
      </c>
      <c r="Q12" s="47"/>
      <c r="R12" s="47"/>
      <c r="S12" s="47"/>
      <c r="T12" s="47"/>
    </row>
    <row r="13" spans="1:20" s="4" customFormat="1">
      <c r="A13" s="47"/>
      <c r="B13" s="50"/>
      <c r="C13" s="51"/>
      <c r="D13" s="51"/>
      <c r="E13" s="51"/>
      <c r="F13" s="51"/>
      <c r="G13" s="51"/>
      <c r="H13" s="50"/>
      <c r="I13" s="52"/>
      <c r="J13" s="47"/>
      <c r="K13" s="53"/>
      <c r="L13" s="50"/>
      <c r="M13" s="50"/>
      <c r="N13" s="50"/>
      <c r="O13" s="50"/>
      <c r="P13" s="50"/>
      <c r="Q13" s="47"/>
      <c r="R13" s="47"/>
      <c r="S13" s="47"/>
      <c r="T13" s="47"/>
    </row>
    <row r="14" spans="1:20" s="4" customFormat="1">
      <c r="A14" s="54"/>
      <c r="B14" s="27" t="s">
        <v>61</v>
      </c>
      <c r="C14" s="28" t="s">
        <v>62</v>
      </c>
      <c r="D14" s="28" t="s">
        <v>63</v>
      </c>
      <c r="E14" s="28"/>
      <c r="F14" s="28" t="s">
        <v>64</v>
      </c>
      <c r="G14" s="28" t="s">
        <v>65</v>
      </c>
      <c r="H14" s="27">
        <v>480</v>
      </c>
      <c r="I14" s="27">
        <v>502</v>
      </c>
      <c r="J14" s="55"/>
      <c r="K14" s="65"/>
      <c r="L14" s="66"/>
      <c r="M14" s="67"/>
      <c r="N14" s="68">
        <f>IF(K14="",-1,(-($L$6-(M14/L14))/$L$6))</f>
        <v>-1</v>
      </c>
      <c r="O14" s="67">
        <f>IF(K14="",0,(SUMIF($G$19:$G$1000,K14,$I$19:$I$1000)))</f>
        <v>0</v>
      </c>
      <c r="P14" s="68">
        <f>IF(K14="",-1,(-($M$6-(O14/L14))/$M$6))</f>
        <v>-1</v>
      </c>
      <c r="Q14" s="57"/>
      <c r="R14" s="47"/>
      <c r="S14" s="47"/>
      <c r="T14" s="47"/>
    </row>
    <row r="15" spans="1:20" s="4" customFormat="1">
      <c r="A15" s="54"/>
      <c r="B15" s="27" t="s">
        <v>66</v>
      </c>
      <c r="C15" s="28" t="s">
        <v>67</v>
      </c>
      <c r="D15" s="28" t="s">
        <v>68</v>
      </c>
      <c r="E15" s="28"/>
      <c r="F15" s="28" t="s">
        <v>64</v>
      </c>
      <c r="G15" s="28" t="s">
        <v>65</v>
      </c>
      <c r="H15" s="27">
        <v>67</v>
      </c>
      <c r="I15" s="27">
        <v>68</v>
      </c>
      <c r="J15" s="55"/>
      <c r="K15" s="10"/>
      <c r="L15" s="56"/>
      <c r="M15" s="36"/>
      <c r="N15" s="70">
        <f>IF(K15="",-1,(-($L$6-(M15/L15))/$L$6))</f>
        <v>-1</v>
      </c>
      <c r="O15" s="36"/>
      <c r="P15" s="70">
        <f>IF(K15="",-1,(-($M$6-(O15/L15))/$M$6))</f>
        <v>-1</v>
      </c>
      <c r="Q15" s="57"/>
      <c r="R15" s="47"/>
      <c r="S15" s="47"/>
      <c r="T15" s="58"/>
    </row>
    <row r="16" spans="1:20" s="4" customFormat="1">
      <c r="A16" s="54"/>
      <c r="B16" s="27" t="s">
        <v>69</v>
      </c>
      <c r="C16" s="28" t="s">
        <v>70</v>
      </c>
      <c r="D16" s="28" t="s">
        <v>71</v>
      </c>
      <c r="E16" s="28"/>
      <c r="F16" s="28"/>
      <c r="G16" s="28" t="s">
        <v>65</v>
      </c>
      <c r="H16" s="27">
        <v>893</v>
      </c>
      <c r="I16" s="27">
        <v>897</v>
      </c>
      <c r="J16" s="55"/>
      <c r="K16" s="10" t="s">
        <v>72</v>
      </c>
      <c r="L16" s="56">
        <v>2</v>
      </c>
      <c r="M16" s="69">
        <f t="shared" ref="M16:M78" si="0">IF(K16="",0,(SUMIF($G$20:$G$1000,K16,$H$20:$H$1000)))</f>
        <v>7054</v>
      </c>
      <c r="N16" s="70">
        <f>IF(K16="",-1,(-($L$6-(M16/L16))/$L$6))</f>
        <v>6.1947866418106512E-2</v>
      </c>
      <c r="O16" s="69">
        <f t="shared" ref="O16:O34" si="1">IF(K16="",0,(SUMIF($G$19:$G$1000,K16,$I$19:$I$1000)))</f>
        <v>7456.8809778973628</v>
      </c>
      <c r="P16" s="70">
        <f t="shared" ref="P16:P78" si="2">IF(K16="",-1,(-($M$6-(O16/L16))/$M$6))</f>
        <v>3.0535356329601717E-2</v>
      </c>
      <c r="Q16" s="57"/>
      <c r="R16" s="47"/>
      <c r="S16" s="47"/>
      <c r="T16" s="58"/>
    </row>
    <row r="17" spans="1:20" s="4" customFormat="1">
      <c r="A17" s="54"/>
      <c r="B17" s="27" t="s">
        <v>73</v>
      </c>
      <c r="C17" s="28" t="s">
        <v>74</v>
      </c>
      <c r="D17" s="28" t="s">
        <v>75</v>
      </c>
      <c r="E17" s="28" t="s">
        <v>76</v>
      </c>
      <c r="F17" s="28"/>
      <c r="G17" s="28" t="s">
        <v>65</v>
      </c>
      <c r="H17" s="27">
        <v>759</v>
      </c>
      <c r="I17" s="27">
        <v>780</v>
      </c>
      <c r="J17" s="55"/>
      <c r="K17" s="10" t="s">
        <v>77</v>
      </c>
      <c r="L17" s="56">
        <v>1</v>
      </c>
      <c r="M17" s="69">
        <f t="shared" si="0"/>
        <v>3413</v>
      </c>
      <c r="N17" s="70">
        <f t="shared" ref="N17:N78" si="3">IF(K17="",-1,(-($L$6-(M17/L17))/$L$6))</f>
        <v>2.7623495345902332E-2</v>
      </c>
      <c r="O17" s="69">
        <f t="shared" si="1"/>
        <v>3480.8452613412442</v>
      </c>
      <c r="P17" s="70">
        <f t="shared" si="2"/>
        <v>-3.78995930451397E-2</v>
      </c>
      <c r="Q17" s="57"/>
      <c r="R17" s="47"/>
      <c r="S17" s="47"/>
      <c r="T17" s="58"/>
    </row>
    <row r="18" spans="1:20" s="4" customFormat="1">
      <c r="A18" s="54"/>
      <c r="B18" s="27" t="s">
        <v>78</v>
      </c>
      <c r="C18" s="28" t="s">
        <v>79</v>
      </c>
      <c r="D18" s="28" t="s">
        <v>75</v>
      </c>
      <c r="E18" s="28" t="s">
        <v>80</v>
      </c>
      <c r="F18" s="28"/>
      <c r="G18" s="28" t="s">
        <v>65</v>
      </c>
      <c r="H18" s="27">
        <v>803</v>
      </c>
      <c r="I18" s="27">
        <v>824</v>
      </c>
      <c r="J18" s="55"/>
      <c r="K18" s="10" t="s">
        <v>81</v>
      </c>
      <c r="L18" s="56">
        <v>2</v>
      </c>
      <c r="M18" s="69">
        <f t="shared" si="0"/>
        <v>7249</v>
      </c>
      <c r="N18" s="70">
        <f t="shared" si="3"/>
        <v>9.1304236414070608E-2</v>
      </c>
      <c r="O18" s="69">
        <f t="shared" si="1"/>
        <v>7422.4882769325495</v>
      </c>
      <c r="P18" s="70">
        <f t="shared" si="2"/>
        <v>2.5782310860729934E-2</v>
      </c>
      <c r="Q18" s="57"/>
      <c r="R18" s="47"/>
      <c r="S18" s="47"/>
      <c r="T18" s="58"/>
    </row>
    <row r="19" spans="1:20" s="4" customFormat="1">
      <c r="A19" s="47"/>
      <c r="B19" s="59">
        <v>1</v>
      </c>
      <c r="C19" s="60">
        <v>2</v>
      </c>
      <c r="D19" s="60">
        <v>3</v>
      </c>
      <c r="E19" s="60">
        <v>4</v>
      </c>
      <c r="F19" s="60">
        <v>5</v>
      </c>
      <c r="G19" s="60">
        <v>6</v>
      </c>
      <c r="H19" s="59">
        <v>7</v>
      </c>
      <c r="I19" s="61">
        <v>8</v>
      </c>
      <c r="J19" s="54"/>
      <c r="K19" s="10" t="s">
        <v>82</v>
      </c>
      <c r="L19" s="56">
        <v>1</v>
      </c>
      <c r="M19" s="69">
        <f t="shared" si="0"/>
        <v>3395</v>
      </c>
      <c r="N19" s="70">
        <f t="shared" si="3"/>
        <v>2.2203857808185883E-2</v>
      </c>
      <c r="O19" s="69">
        <f t="shared" si="1"/>
        <v>3812</v>
      </c>
      <c r="P19" s="70">
        <f t="shared" si="2"/>
        <v>5.3631079796621274E-2</v>
      </c>
      <c r="Q19" s="57"/>
      <c r="R19" s="47"/>
      <c r="S19" s="47"/>
      <c r="T19" s="58"/>
    </row>
    <row r="20" spans="1:20">
      <c r="A20" s="9"/>
      <c r="B20" s="10" t="s">
        <v>83</v>
      </c>
      <c r="C20" s="10"/>
      <c r="D20" s="10"/>
      <c r="E20" s="10"/>
      <c r="F20" s="11"/>
      <c r="G20" s="10" t="s">
        <v>72</v>
      </c>
      <c r="H20" s="36">
        <v>1888</v>
      </c>
      <c r="I20" s="62">
        <v>2171</v>
      </c>
      <c r="J20" s="29"/>
      <c r="K20" s="10" t="s">
        <v>84</v>
      </c>
      <c r="L20" s="56">
        <v>3</v>
      </c>
      <c r="M20" s="69">
        <f t="shared" si="0"/>
        <v>9359</v>
      </c>
      <c r="N20" s="70">
        <f t="shared" si="3"/>
        <v>-6.0696523787254666E-2</v>
      </c>
      <c r="O20" s="69">
        <f t="shared" si="1"/>
        <v>9474.0406037174835</v>
      </c>
      <c r="P20" s="70">
        <f t="shared" si="2"/>
        <v>-0.12712979788983164</v>
      </c>
      <c r="Q20" s="8"/>
      <c r="T20" s="37"/>
    </row>
    <row r="21" spans="1:20">
      <c r="A21" s="9"/>
      <c r="B21" s="10" t="s">
        <v>85</v>
      </c>
      <c r="C21" s="10"/>
      <c r="D21" s="11"/>
      <c r="E21" s="11"/>
      <c r="F21" s="11"/>
      <c r="G21" s="10" t="s">
        <v>72</v>
      </c>
      <c r="H21" s="36">
        <v>1590</v>
      </c>
      <c r="I21" s="62">
        <v>1622</v>
      </c>
      <c r="J21" s="29"/>
      <c r="K21" s="10" t="s">
        <v>86</v>
      </c>
      <c r="L21" s="56">
        <v>2</v>
      </c>
      <c r="M21" s="69">
        <f t="shared" si="0"/>
        <v>6620</v>
      </c>
      <c r="N21" s="70">
        <f t="shared" si="3"/>
        <v>-3.3888750088084604E-3</v>
      </c>
      <c r="O21" s="69">
        <f t="shared" si="1"/>
        <v>8129</v>
      </c>
      <c r="P21" s="70">
        <f t="shared" si="2"/>
        <v>0.12342170090067345</v>
      </c>
      <c r="Q21" s="8"/>
      <c r="T21" s="37"/>
    </row>
    <row r="22" spans="1:20">
      <c r="A22" s="9"/>
      <c r="B22" s="10" t="s">
        <v>87</v>
      </c>
      <c r="C22" s="10"/>
      <c r="D22" s="11"/>
      <c r="E22" s="11"/>
      <c r="F22" s="11"/>
      <c r="G22" s="10" t="s">
        <v>72</v>
      </c>
      <c r="H22" s="36">
        <v>2168</v>
      </c>
      <c r="I22" s="62">
        <v>2221.1769719690446</v>
      </c>
      <c r="J22" s="29"/>
      <c r="K22" s="10" t="s">
        <v>88</v>
      </c>
      <c r="L22" s="56">
        <v>1</v>
      </c>
      <c r="M22" s="69">
        <f t="shared" si="0"/>
        <v>3570</v>
      </c>
      <c r="N22" s="70">
        <f t="shared" si="3"/>
        <v>7.489477831376247E-2</v>
      </c>
      <c r="O22" s="69">
        <f t="shared" si="1"/>
        <v>4283.7130481680824</v>
      </c>
      <c r="P22" s="70">
        <f t="shared" si="2"/>
        <v>0.18401185846805157</v>
      </c>
      <c r="Q22" s="8"/>
      <c r="T22" s="37"/>
    </row>
    <row r="23" spans="1:20">
      <c r="A23" s="9"/>
      <c r="B23" s="10" t="s">
        <v>89</v>
      </c>
      <c r="C23" s="10"/>
      <c r="D23" s="11"/>
      <c r="E23" s="11"/>
      <c r="F23" s="11"/>
      <c r="G23" s="10" t="s">
        <v>72</v>
      </c>
      <c r="H23" s="36">
        <v>1408</v>
      </c>
      <c r="I23" s="62">
        <v>1442.7040059283181</v>
      </c>
      <c r="J23" s="29"/>
      <c r="K23" s="10" t="s">
        <v>90</v>
      </c>
      <c r="L23" s="56">
        <v>3</v>
      </c>
      <c r="M23" s="69">
        <f t="shared" si="0"/>
        <v>10159</v>
      </c>
      <c r="N23" s="70">
        <f t="shared" si="3"/>
        <v>1.9594402697433566E-2</v>
      </c>
      <c r="O23" s="69">
        <f t="shared" si="1"/>
        <v>11983.074069914201</v>
      </c>
      <c r="P23" s="70">
        <f t="shared" si="2"/>
        <v>0.10403456379560973</v>
      </c>
      <c r="Q23" s="8"/>
      <c r="T23" s="37"/>
    </row>
    <row r="24" spans="1:20">
      <c r="A24" s="9"/>
      <c r="B24" s="10" t="s">
        <v>91</v>
      </c>
      <c r="C24" s="10"/>
      <c r="D24" s="11" t="s">
        <v>92</v>
      </c>
      <c r="E24" s="11"/>
      <c r="F24" s="11"/>
      <c r="G24" s="10" t="s">
        <v>77</v>
      </c>
      <c r="H24" s="36">
        <v>752</v>
      </c>
      <c r="I24" s="62">
        <v>768.31712910175111</v>
      </c>
      <c r="J24" s="29"/>
      <c r="K24" s="10" t="s">
        <v>93</v>
      </c>
      <c r="L24" s="56">
        <v>3</v>
      </c>
      <c r="M24" s="69">
        <f t="shared" si="0"/>
        <v>9835</v>
      </c>
      <c r="N24" s="70">
        <f t="shared" si="3"/>
        <v>-1.2923422528865131E-2</v>
      </c>
      <c r="O24" s="69">
        <f t="shared" si="1"/>
        <v>10010.668768897884</v>
      </c>
      <c r="P24" s="70">
        <f t="shared" si="2"/>
        <v>-7.7688724688685651E-2</v>
      </c>
      <c r="Q24" s="8"/>
      <c r="T24" s="37"/>
    </row>
    <row r="25" spans="1:20">
      <c r="A25" s="9"/>
      <c r="B25" s="10" t="s">
        <v>94</v>
      </c>
      <c r="C25" s="10"/>
      <c r="D25" s="11" t="s">
        <v>77</v>
      </c>
      <c r="E25" s="11"/>
      <c r="F25" s="11"/>
      <c r="G25" s="10" t="s">
        <v>77</v>
      </c>
      <c r="H25" s="36">
        <v>2661</v>
      </c>
      <c r="I25" s="62">
        <v>2712.5281322394931</v>
      </c>
      <c r="J25" s="29"/>
      <c r="K25" s="10" t="s">
        <v>95</v>
      </c>
      <c r="L25" s="56">
        <v>3</v>
      </c>
      <c r="M25" s="69">
        <f t="shared" si="0"/>
        <v>9925</v>
      </c>
      <c r="N25" s="70">
        <f t="shared" si="3"/>
        <v>-3.8906932993377154E-3</v>
      </c>
      <c r="O25" s="69">
        <f t="shared" si="1"/>
        <v>10203.434076387974</v>
      </c>
      <c r="P25" s="70">
        <f t="shared" si="2"/>
        <v>-5.9928710778392645E-2</v>
      </c>
      <c r="Q25" s="8"/>
      <c r="T25" s="37"/>
    </row>
    <row r="26" spans="1:20">
      <c r="A26" s="9"/>
      <c r="B26" s="10" t="s">
        <v>96</v>
      </c>
      <c r="C26" s="10"/>
      <c r="D26" s="11"/>
      <c r="E26" s="11"/>
      <c r="F26" s="11"/>
      <c r="G26" s="10" t="s">
        <v>81</v>
      </c>
      <c r="H26" s="36">
        <v>1268</v>
      </c>
      <c r="I26" s="62">
        <v>1248.023089080679</v>
      </c>
      <c r="J26" s="29"/>
      <c r="K26" s="11" t="s">
        <v>97</v>
      </c>
      <c r="L26" s="56">
        <v>1</v>
      </c>
      <c r="M26" s="69">
        <f t="shared" si="0"/>
        <v>3412</v>
      </c>
      <c r="N26" s="70">
        <f t="shared" si="3"/>
        <v>2.7322404371584754E-2</v>
      </c>
      <c r="O26" s="69">
        <f t="shared" si="1"/>
        <v>4146.6848131187508</v>
      </c>
      <c r="P26" s="70">
        <f t="shared" si="2"/>
        <v>0.14613745992197272</v>
      </c>
      <c r="Q26" s="8"/>
      <c r="T26" s="37"/>
    </row>
    <row r="27" spans="1:20">
      <c r="A27" s="9"/>
      <c r="B27" s="10" t="s">
        <v>98</v>
      </c>
      <c r="C27" s="10"/>
      <c r="D27" s="11"/>
      <c r="E27" s="11"/>
      <c r="F27" s="11"/>
      <c r="G27" s="10" t="s">
        <v>81</v>
      </c>
      <c r="H27" s="36">
        <v>1791</v>
      </c>
      <c r="I27" s="62">
        <v>1970</v>
      </c>
      <c r="J27" s="29"/>
      <c r="K27" s="10" t="s">
        <v>99</v>
      </c>
      <c r="L27" s="56">
        <v>3</v>
      </c>
      <c r="M27" s="69">
        <f t="shared" si="0"/>
        <v>9465</v>
      </c>
      <c r="N27" s="70">
        <f t="shared" si="3"/>
        <v>-5.0057976028033441E-2</v>
      </c>
      <c r="O27" s="69">
        <f t="shared" si="1"/>
        <v>11180.812790772554</v>
      </c>
      <c r="P27" s="70">
        <f t="shared" si="2"/>
        <v>3.0119959229237537E-2</v>
      </c>
      <c r="Q27" s="8"/>
      <c r="T27" s="37"/>
    </row>
    <row r="28" spans="1:20">
      <c r="A28" s="9"/>
      <c r="B28" s="10" t="s">
        <v>100</v>
      </c>
      <c r="C28" s="10"/>
      <c r="D28" s="11"/>
      <c r="E28" s="11"/>
      <c r="F28" s="11"/>
      <c r="G28" s="10" t="s">
        <v>81</v>
      </c>
      <c r="H28" s="36">
        <v>1337</v>
      </c>
      <c r="I28" s="62">
        <v>1346.8647660865936</v>
      </c>
      <c r="J28" s="29"/>
      <c r="K28" s="10" t="s">
        <v>101</v>
      </c>
      <c r="L28" s="56">
        <v>3</v>
      </c>
      <c r="M28" s="69">
        <f t="shared" si="0"/>
        <v>8746</v>
      </c>
      <c r="N28" s="70">
        <f t="shared" si="3"/>
        <v>-0.12221944620614686</v>
      </c>
      <c r="O28" s="69">
        <f t="shared" si="1"/>
        <v>9301.4240261462619</v>
      </c>
      <c r="P28" s="70">
        <f t="shared" si="2"/>
        <v>-0.14303345222851327</v>
      </c>
      <c r="Q28" s="8"/>
      <c r="T28" s="37"/>
    </row>
    <row r="29" spans="1:20">
      <c r="A29" s="9"/>
      <c r="B29" s="10" t="s">
        <v>102</v>
      </c>
      <c r="C29" s="10"/>
      <c r="D29" s="11"/>
      <c r="E29" s="11"/>
      <c r="F29" s="11"/>
      <c r="G29" s="10" t="s">
        <v>81</v>
      </c>
      <c r="H29" s="36">
        <v>1097</v>
      </c>
      <c r="I29" s="62">
        <v>1095.0605935893418</v>
      </c>
      <c r="J29" s="29"/>
      <c r="K29" s="11" t="s">
        <v>103</v>
      </c>
      <c r="L29" s="56">
        <v>3</v>
      </c>
      <c r="M29" s="69">
        <f t="shared" si="0"/>
        <v>9920</v>
      </c>
      <c r="N29" s="70">
        <f t="shared" si="3"/>
        <v>-4.3925115898671074E-3</v>
      </c>
      <c r="O29" s="69">
        <f t="shared" si="1"/>
        <v>11657</v>
      </c>
      <c r="P29" s="70">
        <f t="shared" si="2"/>
        <v>7.3992435920707741E-2</v>
      </c>
      <c r="Q29" s="8"/>
      <c r="T29" s="37"/>
    </row>
    <row r="30" spans="1:20">
      <c r="A30" s="9"/>
      <c r="B30" s="10" t="s">
        <v>104</v>
      </c>
      <c r="C30" s="10"/>
      <c r="D30" s="11"/>
      <c r="E30" s="11"/>
      <c r="F30" s="11"/>
      <c r="G30" s="10" t="s">
        <v>81</v>
      </c>
      <c r="H30" s="36">
        <v>1756</v>
      </c>
      <c r="I30" s="62">
        <v>1762.5398281759353</v>
      </c>
      <c r="J30" s="29"/>
      <c r="K30" s="10" t="s">
        <v>105</v>
      </c>
      <c r="L30" s="56">
        <v>3</v>
      </c>
      <c r="M30" s="69">
        <f t="shared" si="0"/>
        <v>10391</v>
      </c>
      <c r="N30" s="70">
        <f t="shared" si="3"/>
        <v>4.2878771377993036E-2</v>
      </c>
      <c r="O30" s="69">
        <f t="shared" si="1"/>
        <v>11127.152907357542</v>
      </c>
      <c r="P30" s="70">
        <f t="shared" si="2"/>
        <v>2.5176122144214788E-2</v>
      </c>
      <c r="Q30" s="8"/>
      <c r="T30" s="37"/>
    </row>
    <row r="31" spans="1:20">
      <c r="A31" s="9"/>
      <c r="B31" s="10" t="s">
        <v>106</v>
      </c>
      <c r="C31" s="10"/>
      <c r="D31" s="11" t="s">
        <v>82</v>
      </c>
      <c r="E31" s="11"/>
      <c r="F31" s="11"/>
      <c r="G31" s="10" t="s">
        <v>82</v>
      </c>
      <c r="H31" s="36">
        <v>3395</v>
      </c>
      <c r="I31" s="62">
        <v>3812</v>
      </c>
      <c r="J31" s="29"/>
      <c r="K31" s="11" t="s">
        <v>107</v>
      </c>
      <c r="L31" s="56">
        <v>2</v>
      </c>
      <c r="M31" s="69">
        <f t="shared" si="0"/>
        <v>6689</v>
      </c>
      <c r="N31" s="70">
        <f t="shared" si="3"/>
        <v>6.9987636051480678E-3</v>
      </c>
      <c r="O31" s="69">
        <f t="shared" si="1"/>
        <v>7904.2079791383248</v>
      </c>
      <c r="P31" s="70">
        <f t="shared" si="2"/>
        <v>9.2355612276571741E-2</v>
      </c>
      <c r="Q31" s="8"/>
      <c r="T31" s="37"/>
    </row>
    <row r="32" spans="1:20">
      <c r="A32" s="9"/>
      <c r="B32" s="10" t="s">
        <v>108</v>
      </c>
      <c r="C32" s="10"/>
      <c r="D32" s="11"/>
      <c r="E32" s="11"/>
      <c r="F32" s="11"/>
      <c r="G32" s="10" t="s">
        <v>84</v>
      </c>
      <c r="H32" s="36">
        <v>3632</v>
      </c>
      <c r="I32" s="62">
        <v>3646.4468471625478</v>
      </c>
      <c r="J32" s="29"/>
      <c r="K32" s="74" t="s">
        <v>109</v>
      </c>
      <c r="L32" s="56">
        <v>3</v>
      </c>
      <c r="M32" s="69">
        <f t="shared" si="0"/>
        <v>10081</v>
      </c>
      <c r="N32" s="70">
        <f t="shared" si="3"/>
        <v>1.1766037365176472E-2</v>
      </c>
      <c r="O32" s="69">
        <f t="shared" si="1"/>
        <v>10384.877751305128</v>
      </c>
      <c r="P32" s="70">
        <f t="shared" si="2"/>
        <v>-4.321179095282171E-2</v>
      </c>
      <c r="Q32" s="8"/>
      <c r="T32" s="37"/>
    </row>
    <row r="33" spans="1:20" ht="15">
      <c r="A33" s="9"/>
      <c r="B33" s="10" t="s">
        <v>110</v>
      </c>
      <c r="C33" s="10"/>
      <c r="D33" s="11"/>
      <c r="E33" s="11"/>
      <c r="F33" s="11"/>
      <c r="G33" s="10" t="s">
        <v>84</v>
      </c>
      <c r="H33" s="36">
        <v>1881</v>
      </c>
      <c r="I33" s="62">
        <v>1906.9570093044495</v>
      </c>
      <c r="J33" s="29"/>
      <c r="K33" s="74" t="s">
        <v>111</v>
      </c>
      <c r="L33" s="2">
        <v>2</v>
      </c>
      <c r="M33" s="69">
        <f t="shared" si="0"/>
        <v>6521</v>
      </c>
      <c r="N33" s="70">
        <f t="shared" si="3"/>
        <v>-1.8292878237528697E-2</v>
      </c>
      <c r="O33" s="69">
        <f t="shared" si="1"/>
        <v>6965.6897225811908</v>
      </c>
      <c r="P33" s="70">
        <f t="shared" si="2"/>
        <v>-3.7346906619694732E-2</v>
      </c>
      <c r="Q33" s="8"/>
      <c r="T33" s="37"/>
    </row>
    <row r="34" spans="1:20" ht="15">
      <c r="A34" s="9"/>
      <c r="B34" s="10" t="s">
        <v>112</v>
      </c>
      <c r="C34" s="10"/>
      <c r="D34" s="11"/>
      <c r="E34" s="11"/>
      <c r="F34" s="11"/>
      <c r="G34" s="10" t="s">
        <v>84</v>
      </c>
      <c r="H34" s="36">
        <v>1688</v>
      </c>
      <c r="I34" s="62">
        <v>1710.1400404062545</v>
      </c>
      <c r="J34" s="29"/>
      <c r="K34" s="74" t="s">
        <v>113</v>
      </c>
      <c r="L34" s="2">
        <v>2</v>
      </c>
      <c r="M34" s="69">
        <f t="shared" si="0"/>
        <v>6420</v>
      </c>
      <c r="N34" s="70">
        <f t="shared" si="3"/>
        <v>-3.3497972440566515E-2</v>
      </c>
      <c r="O34" s="69">
        <f t="shared" si="1"/>
        <v>6534.3058004734667</v>
      </c>
      <c r="P34" s="70">
        <f t="shared" si="2"/>
        <v>-9.6963840992368253E-2</v>
      </c>
      <c r="Q34" s="8"/>
      <c r="T34" s="37"/>
    </row>
    <row r="35" spans="1:20" ht="15">
      <c r="A35" s="9"/>
      <c r="B35" s="10" t="s">
        <v>114</v>
      </c>
      <c r="C35" s="10"/>
      <c r="D35" s="11"/>
      <c r="E35" s="11"/>
      <c r="F35" s="11"/>
      <c r="G35" s="10" t="s">
        <v>84</v>
      </c>
      <c r="H35" s="36">
        <v>2158</v>
      </c>
      <c r="I35" s="62">
        <v>2210.496706844232</v>
      </c>
      <c r="J35" s="29"/>
      <c r="K35" s="71" t="s">
        <v>115</v>
      </c>
      <c r="L35" s="2">
        <v>3</v>
      </c>
      <c r="M35" s="69">
        <f t="shared" si="0"/>
        <v>10519</v>
      </c>
      <c r="N35" s="70">
        <f t="shared" si="3"/>
        <v>5.572531961554323E-2</v>
      </c>
      <c r="O35" s="69">
        <f t="shared" ref="O35:O78" si="4">IF(K35="",0,(SUMIF($G$19:$G$1000,K35,$I$19:$I$1000)))</f>
        <v>10656.162568573509</v>
      </c>
      <c r="P35" s="70">
        <f t="shared" si="2"/>
        <v>-1.8217552149838841E-2</v>
      </c>
      <c r="Q35" s="8"/>
      <c r="T35" s="37"/>
    </row>
    <row r="36" spans="1:20" ht="15">
      <c r="A36" s="9"/>
      <c r="B36" s="10" t="s">
        <v>116</v>
      </c>
      <c r="C36" s="10"/>
      <c r="D36" s="11"/>
      <c r="E36" s="11"/>
      <c r="F36" s="11"/>
      <c r="G36" s="10" t="s">
        <v>86</v>
      </c>
      <c r="H36" s="36">
        <v>2164</v>
      </c>
      <c r="I36" s="62">
        <v>2398</v>
      </c>
      <c r="J36" s="29"/>
      <c r="K36" s="74" t="s">
        <v>117</v>
      </c>
      <c r="L36" s="2">
        <v>1</v>
      </c>
      <c r="M36" s="69">
        <f t="shared" si="0"/>
        <v>3356</v>
      </c>
      <c r="N36" s="70">
        <f t="shared" si="3"/>
        <v>1.0461309809800244E-2</v>
      </c>
      <c r="O36" s="69">
        <f t="shared" si="4"/>
        <v>3929.8750695604717</v>
      </c>
      <c r="P36" s="70">
        <f t="shared" si="2"/>
        <v>8.6211572142398205E-2</v>
      </c>
      <c r="Q36" s="8"/>
      <c r="T36" s="37"/>
    </row>
    <row r="37" spans="1:20" ht="15">
      <c r="A37" s="9"/>
      <c r="B37" s="10" t="s">
        <v>118</v>
      </c>
      <c r="C37" s="10"/>
      <c r="D37" s="11"/>
      <c r="E37" s="11"/>
      <c r="F37" s="11"/>
      <c r="G37" s="10" t="s">
        <v>86</v>
      </c>
      <c r="H37" s="36">
        <v>2344</v>
      </c>
      <c r="I37" s="62">
        <v>3073</v>
      </c>
      <c r="J37" s="29"/>
      <c r="K37" s="3"/>
      <c r="L37" s="2"/>
      <c r="M37" s="13">
        <f t="shared" si="0"/>
        <v>0</v>
      </c>
      <c r="N37" s="14">
        <f t="shared" si="3"/>
        <v>-1</v>
      </c>
      <c r="O37" s="13">
        <f t="shared" si="4"/>
        <v>0</v>
      </c>
      <c r="P37" s="14">
        <f t="shared" si="2"/>
        <v>-1</v>
      </c>
      <c r="Q37" s="8"/>
      <c r="T37" s="37"/>
    </row>
    <row r="38" spans="1:20" ht="15">
      <c r="A38" s="9"/>
      <c r="B38" s="10" t="s">
        <v>119</v>
      </c>
      <c r="C38" s="10"/>
      <c r="D38" s="11"/>
      <c r="E38" s="11"/>
      <c r="F38" s="11"/>
      <c r="G38" s="10" t="s">
        <v>86</v>
      </c>
      <c r="H38" s="36">
        <v>2112</v>
      </c>
      <c r="I38" s="62">
        <v>2658</v>
      </c>
      <c r="J38" s="29"/>
      <c r="K38" s="3"/>
      <c r="L38" s="2"/>
      <c r="M38" s="13">
        <f t="shared" si="0"/>
        <v>0</v>
      </c>
      <c r="N38" s="14">
        <f t="shared" si="3"/>
        <v>-1</v>
      </c>
      <c r="O38" s="13">
        <f t="shared" si="4"/>
        <v>0</v>
      </c>
      <c r="P38" s="14">
        <f t="shared" si="2"/>
        <v>-1</v>
      </c>
      <c r="Q38" s="8"/>
      <c r="T38" s="37"/>
    </row>
    <row r="39" spans="1:20" ht="15">
      <c r="A39" s="9"/>
      <c r="B39" s="10" t="s">
        <v>120</v>
      </c>
      <c r="C39" s="10"/>
      <c r="D39" s="11" t="s">
        <v>121</v>
      </c>
      <c r="E39" s="11"/>
      <c r="F39" s="11"/>
      <c r="G39" s="10" t="s">
        <v>88</v>
      </c>
      <c r="H39" s="36">
        <v>2695</v>
      </c>
      <c r="I39" s="62">
        <v>3120</v>
      </c>
      <c r="J39" s="29"/>
      <c r="K39" s="3"/>
      <c r="L39" s="2"/>
      <c r="M39" s="13">
        <f t="shared" si="0"/>
        <v>0</v>
      </c>
      <c r="N39" s="14">
        <f t="shared" si="3"/>
        <v>-1</v>
      </c>
      <c r="O39" s="13">
        <f t="shared" si="4"/>
        <v>0</v>
      </c>
      <c r="P39" s="14">
        <f t="shared" si="2"/>
        <v>-1</v>
      </c>
      <c r="Q39" s="8"/>
      <c r="T39" s="37"/>
    </row>
    <row r="40" spans="1:20" ht="15">
      <c r="A40" s="9"/>
      <c r="B40" s="10" t="s">
        <v>122</v>
      </c>
      <c r="C40" s="10"/>
      <c r="D40" s="11" t="s">
        <v>123</v>
      </c>
      <c r="E40" s="11"/>
      <c r="F40" s="11"/>
      <c r="G40" s="10" t="s">
        <v>88</v>
      </c>
      <c r="H40" s="36">
        <v>476</v>
      </c>
      <c r="I40" s="62">
        <v>749</v>
      </c>
      <c r="J40" s="29"/>
      <c r="K40" s="3"/>
      <c r="L40" s="2"/>
      <c r="M40" s="13">
        <f t="shared" si="0"/>
        <v>0</v>
      </c>
      <c r="N40" s="14">
        <f t="shared" si="3"/>
        <v>-1</v>
      </c>
      <c r="O40" s="13">
        <f t="shared" si="4"/>
        <v>0</v>
      </c>
      <c r="P40" s="14">
        <f t="shared" si="2"/>
        <v>-1</v>
      </c>
      <c r="Q40" s="8"/>
      <c r="T40" s="37"/>
    </row>
    <row r="41" spans="1:20" ht="15">
      <c r="A41" s="9"/>
      <c r="B41" s="10" t="s">
        <v>124</v>
      </c>
      <c r="C41" s="10"/>
      <c r="D41" s="11"/>
      <c r="E41" s="11"/>
      <c r="F41" s="11"/>
      <c r="G41" s="10" t="s">
        <v>88</v>
      </c>
      <c r="H41" s="36">
        <v>399</v>
      </c>
      <c r="I41" s="62">
        <v>414.71304816808276</v>
      </c>
      <c r="J41" s="29"/>
      <c r="K41" s="3"/>
      <c r="L41" s="2"/>
      <c r="M41" s="13">
        <f t="shared" si="0"/>
        <v>0</v>
      </c>
      <c r="N41" s="14">
        <f t="shared" si="3"/>
        <v>-1</v>
      </c>
      <c r="O41" s="13">
        <f t="shared" si="4"/>
        <v>0</v>
      </c>
      <c r="P41" s="14">
        <f t="shared" si="2"/>
        <v>-1</v>
      </c>
      <c r="Q41" s="8"/>
      <c r="T41" s="37"/>
    </row>
    <row r="42" spans="1:20" ht="15">
      <c r="A42" s="9"/>
      <c r="B42" s="10" t="s">
        <v>125</v>
      </c>
      <c r="C42" s="10"/>
      <c r="D42" s="11"/>
      <c r="E42" s="11"/>
      <c r="F42" s="11"/>
      <c r="G42" s="10" t="s">
        <v>90</v>
      </c>
      <c r="H42" s="36">
        <v>3208</v>
      </c>
      <c r="I42" s="62">
        <v>3053.260537300242</v>
      </c>
      <c r="J42" s="29"/>
      <c r="K42" s="3"/>
      <c r="L42" s="2"/>
      <c r="M42" s="13">
        <f t="shared" si="0"/>
        <v>0</v>
      </c>
      <c r="N42" s="14">
        <f t="shared" si="3"/>
        <v>-1</v>
      </c>
      <c r="O42" s="13">
        <f t="shared" si="4"/>
        <v>0</v>
      </c>
      <c r="P42" s="14">
        <f t="shared" si="2"/>
        <v>-1</v>
      </c>
      <c r="Q42" s="8"/>
      <c r="T42" s="37"/>
    </row>
    <row r="43" spans="1:20" ht="15">
      <c r="A43" s="9"/>
      <c r="B43" s="10" t="s">
        <v>126</v>
      </c>
      <c r="C43" s="10"/>
      <c r="D43" s="11"/>
      <c r="E43" s="11"/>
      <c r="F43" s="11"/>
      <c r="G43" s="10" t="s">
        <v>90</v>
      </c>
      <c r="H43" s="36">
        <v>1269</v>
      </c>
      <c r="I43" s="62">
        <v>1268.157536113227</v>
      </c>
      <c r="J43" s="29"/>
      <c r="K43" s="3"/>
      <c r="L43" s="2"/>
      <c r="M43" s="13">
        <f t="shared" si="0"/>
        <v>0</v>
      </c>
      <c r="N43" s="14">
        <f t="shared" si="3"/>
        <v>-1</v>
      </c>
      <c r="O43" s="13">
        <f t="shared" si="4"/>
        <v>0</v>
      </c>
      <c r="P43" s="14">
        <f t="shared" si="2"/>
        <v>-1</v>
      </c>
      <c r="Q43" s="8"/>
      <c r="T43" s="37"/>
    </row>
    <row r="44" spans="1:20" ht="15">
      <c r="A44" s="9"/>
      <c r="B44" s="10" t="s">
        <v>127</v>
      </c>
      <c r="C44" s="10"/>
      <c r="D44" s="11"/>
      <c r="E44" s="11"/>
      <c r="F44" s="11"/>
      <c r="G44" s="10" t="s">
        <v>90</v>
      </c>
      <c r="H44" s="36">
        <v>786</v>
      </c>
      <c r="I44" s="62">
        <v>770.65599650073295</v>
      </c>
      <c r="J44" s="29"/>
      <c r="K44" s="3"/>
      <c r="L44" s="2"/>
      <c r="M44" s="13">
        <f t="shared" si="0"/>
        <v>0</v>
      </c>
      <c r="N44" s="14">
        <f t="shared" si="3"/>
        <v>-1</v>
      </c>
      <c r="O44" s="13">
        <f t="shared" si="4"/>
        <v>0</v>
      </c>
      <c r="P44" s="14">
        <f t="shared" si="2"/>
        <v>-1</v>
      </c>
      <c r="Q44" s="8"/>
      <c r="T44" s="37"/>
    </row>
    <row r="45" spans="1:20" ht="15">
      <c r="A45" s="9"/>
      <c r="B45" s="10" t="s">
        <v>128</v>
      </c>
      <c r="C45" s="10"/>
      <c r="D45" s="11"/>
      <c r="E45" s="11"/>
      <c r="F45" s="11"/>
      <c r="G45" s="10" t="s">
        <v>90</v>
      </c>
      <c r="H45" s="36">
        <v>1607</v>
      </c>
      <c r="I45" s="62">
        <v>2091</v>
      </c>
      <c r="J45" s="29"/>
      <c r="K45" s="3"/>
      <c r="L45" s="2"/>
      <c r="M45" s="13">
        <f t="shared" si="0"/>
        <v>0</v>
      </c>
      <c r="N45" s="14">
        <f t="shared" si="3"/>
        <v>-1</v>
      </c>
      <c r="O45" s="13">
        <f t="shared" si="4"/>
        <v>0</v>
      </c>
      <c r="P45" s="14">
        <f t="shared" si="2"/>
        <v>-1</v>
      </c>
      <c r="Q45" s="8"/>
      <c r="T45" s="37"/>
    </row>
    <row r="46" spans="1:20" ht="15">
      <c r="A46" s="9"/>
      <c r="B46" s="10" t="s">
        <v>129</v>
      </c>
      <c r="C46" s="10"/>
      <c r="D46" s="11"/>
      <c r="E46" s="11"/>
      <c r="F46" s="11"/>
      <c r="G46" s="10" t="s">
        <v>90</v>
      </c>
      <c r="H46" s="36">
        <v>3289</v>
      </c>
      <c r="I46" s="62">
        <v>4800</v>
      </c>
      <c r="J46" s="29"/>
      <c r="K46" s="3"/>
      <c r="L46" s="2"/>
      <c r="M46" s="13">
        <f t="shared" si="0"/>
        <v>0</v>
      </c>
      <c r="N46" s="14">
        <f t="shared" si="3"/>
        <v>-1</v>
      </c>
      <c r="O46" s="13">
        <f t="shared" si="4"/>
        <v>0</v>
      </c>
      <c r="P46" s="14">
        <f t="shared" si="2"/>
        <v>-1</v>
      </c>
      <c r="Q46" s="8"/>
      <c r="T46" s="37"/>
    </row>
    <row r="47" spans="1:20" ht="15">
      <c r="A47" s="9"/>
      <c r="B47" s="10" t="s">
        <v>130</v>
      </c>
      <c r="C47" s="10"/>
      <c r="D47" s="11" t="s">
        <v>131</v>
      </c>
      <c r="E47" s="11"/>
      <c r="F47" s="11"/>
      <c r="G47" s="10" t="s">
        <v>93</v>
      </c>
      <c r="H47" s="36">
        <v>2881</v>
      </c>
      <c r="I47" s="62">
        <v>2967</v>
      </c>
      <c r="J47" s="29"/>
      <c r="K47" s="3"/>
      <c r="L47" s="2"/>
      <c r="M47" s="13">
        <f t="shared" si="0"/>
        <v>0</v>
      </c>
      <c r="N47" s="14">
        <f t="shared" si="3"/>
        <v>-1</v>
      </c>
      <c r="O47" s="13">
        <f t="shared" si="4"/>
        <v>0</v>
      </c>
      <c r="P47" s="14">
        <f t="shared" si="2"/>
        <v>-1</v>
      </c>
      <c r="Q47" s="8"/>
      <c r="T47" s="37"/>
    </row>
    <row r="48" spans="1:20" ht="15">
      <c r="A48" s="9"/>
      <c r="B48" s="10" t="s">
        <v>132</v>
      </c>
      <c r="C48" s="10"/>
      <c r="D48" s="11"/>
      <c r="E48" s="11" t="s">
        <v>133</v>
      </c>
      <c r="F48" s="11" t="s">
        <v>134</v>
      </c>
      <c r="G48" s="10" t="s">
        <v>93</v>
      </c>
      <c r="H48" s="36">
        <v>1461</v>
      </c>
      <c r="I48" s="62">
        <v>1488.9020010418228</v>
      </c>
      <c r="J48" s="29"/>
      <c r="K48" s="3"/>
      <c r="L48" s="2"/>
      <c r="M48" s="13">
        <f t="shared" si="0"/>
        <v>0</v>
      </c>
      <c r="N48" s="14">
        <f t="shared" si="3"/>
        <v>-1</v>
      </c>
      <c r="O48" s="13">
        <f t="shared" si="4"/>
        <v>0</v>
      </c>
      <c r="P48" s="14">
        <f t="shared" si="2"/>
        <v>-1</v>
      </c>
      <c r="Q48" s="8"/>
      <c r="T48" s="37"/>
    </row>
    <row r="49" spans="1:20" ht="15">
      <c r="A49" s="9"/>
      <c r="B49" s="10" t="s">
        <v>135</v>
      </c>
      <c r="C49" s="10"/>
      <c r="D49" s="11"/>
      <c r="E49" s="11" t="s">
        <v>136</v>
      </c>
      <c r="F49" s="11" t="s">
        <v>134</v>
      </c>
      <c r="G49" s="10" t="s">
        <v>93</v>
      </c>
      <c r="H49" s="36">
        <v>2111</v>
      </c>
      <c r="I49" s="62">
        <v>2126.155360056569</v>
      </c>
      <c r="J49" s="29"/>
      <c r="K49" s="3"/>
      <c r="L49" s="2"/>
      <c r="M49" s="13">
        <f t="shared" si="0"/>
        <v>0</v>
      </c>
      <c r="N49" s="14">
        <f t="shared" si="3"/>
        <v>-1</v>
      </c>
      <c r="O49" s="13">
        <f t="shared" si="4"/>
        <v>0</v>
      </c>
      <c r="P49" s="14">
        <f t="shared" si="2"/>
        <v>-1</v>
      </c>
      <c r="Q49" s="8"/>
      <c r="T49" s="37"/>
    </row>
    <row r="50" spans="1:20" ht="15">
      <c r="A50" s="9"/>
      <c r="B50" s="10" t="s">
        <v>137</v>
      </c>
      <c r="C50" s="10"/>
      <c r="D50" s="11"/>
      <c r="E50" s="11" t="s">
        <v>138</v>
      </c>
      <c r="F50" s="11" t="s">
        <v>134</v>
      </c>
      <c r="G50" s="10" t="s">
        <v>93</v>
      </c>
      <c r="H50" s="36">
        <v>1787</v>
      </c>
      <c r="I50" s="62">
        <v>1814.665314966938</v>
      </c>
      <c r="J50" s="29"/>
      <c r="K50" s="3"/>
      <c r="L50" s="2"/>
      <c r="M50" s="13">
        <f t="shared" si="0"/>
        <v>0</v>
      </c>
      <c r="N50" s="14">
        <f t="shared" si="3"/>
        <v>-1</v>
      </c>
      <c r="O50" s="13">
        <f t="shared" si="4"/>
        <v>0</v>
      </c>
      <c r="P50" s="14">
        <f t="shared" si="2"/>
        <v>-1</v>
      </c>
      <c r="Q50" s="8"/>
      <c r="T50" s="37"/>
    </row>
    <row r="51" spans="1:20" ht="15">
      <c r="A51" s="9"/>
      <c r="B51" s="10" t="s">
        <v>139</v>
      </c>
      <c r="C51" s="10"/>
      <c r="D51" s="11"/>
      <c r="E51" s="11" t="s">
        <v>140</v>
      </c>
      <c r="F51" s="11" t="s">
        <v>134</v>
      </c>
      <c r="G51" s="10" t="s">
        <v>93</v>
      </c>
      <c r="H51" s="36">
        <v>1595</v>
      </c>
      <c r="I51" s="62">
        <v>1613.9460928325536</v>
      </c>
      <c r="J51" s="29"/>
      <c r="K51" s="3"/>
      <c r="L51" s="2"/>
      <c r="M51" s="13">
        <f t="shared" si="0"/>
        <v>0</v>
      </c>
      <c r="N51" s="14">
        <f t="shared" si="3"/>
        <v>-1</v>
      </c>
      <c r="O51" s="13">
        <f t="shared" si="4"/>
        <v>0</v>
      </c>
      <c r="P51" s="14">
        <f t="shared" si="2"/>
        <v>-1</v>
      </c>
      <c r="Q51" s="8"/>
      <c r="T51" s="37"/>
    </row>
    <row r="52" spans="1:20" ht="15">
      <c r="A52" s="9"/>
      <c r="B52" s="10" t="s">
        <v>141</v>
      </c>
      <c r="C52" s="10"/>
      <c r="D52" s="11"/>
      <c r="E52" s="11"/>
      <c r="F52" s="11"/>
      <c r="G52" s="10" t="s">
        <v>95</v>
      </c>
      <c r="H52" s="36">
        <v>1388</v>
      </c>
      <c r="I52" s="62">
        <v>1428.3327979790729</v>
      </c>
      <c r="J52" s="29"/>
      <c r="K52" s="3"/>
      <c r="L52" s="2"/>
      <c r="M52" s="13">
        <f t="shared" si="0"/>
        <v>0</v>
      </c>
      <c r="N52" s="14">
        <f t="shared" si="3"/>
        <v>-1</v>
      </c>
      <c r="O52" s="13">
        <f t="shared" si="4"/>
        <v>0</v>
      </c>
      <c r="P52" s="14">
        <f t="shared" si="2"/>
        <v>-1</v>
      </c>
      <c r="Q52" s="8"/>
      <c r="T52" s="37"/>
    </row>
    <row r="53" spans="1:20" ht="15">
      <c r="A53" s="9"/>
      <c r="B53" s="10" t="s">
        <v>142</v>
      </c>
      <c r="C53" s="10"/>
      <c r="D53" s="11"/>
      <c r="E53" s="11"/>
      <c r="F53" s="11"/>
      <c r="G53" s="10" t="s">
        <v>95</v>
      </c>
      <c r="H53" s="36">
        <v>1111</v>
      </c>
      <c r="I53" s="62">
        <v>1128.6391623623776</v>
      </c>
      <c r="J53" s="29"/>
      <c r="K53" s="3"/>
      <c r="L53" s="2"/>
      <c r="M53" s="13">
        <f t="shared" si="0"/>
        <v>0</v>
      </c>
      <c r="N53" s="14">
        <f t="shared" si="3"/>
        <v>-1</v>
      </c>
      <c r="O53" s="13">
        <f t="shared" si="4"/>
        <v>0</v>
      </c>
      <c r="P53" s="14">
        <f t="shared" si="2"/>
        <v>-1</v>
      </c>
      <c r="Q53" s="8"/>
      <c r="T53" s="37"/>
    </row>
    <row r="54" spans="1:20" ht="15">
      <c r="A54" s="9"/>
      <c r="B54" s="10" t="s">
        <v>143</v>
      </c>
      <c r="C54" s="10"/>
      <c r="D54" s="11"/>
      <c r="E54" s="11"/>
      <c r="F54" s="11"/>
      <c r="G54" s="10" t="s">
        <v>95</v>
      </c>
      <c r="H54" s="36">
        <v>1515</v>
      </c>
      <c r="I54" s="62">
        <v>1536.3526357128821</v>
      </c>
      <c r="J54" s="29"/>
      <c r="K54" s="3"/>
      <c r="L54" s="2"/>
      <c r="M54" s="13">
        <f t="shared" si="0"/>
        <v>0</v>
      </c>
      <c r="N54" s="14">
        <f t="shared" si="3"/>
        <v>-1</v>
      </c>
      <c r="O54" s="13">
        <f t="shared" si="4"/>
        <v>0</v>
      </c>
      <c r="P54" s="14">
        <f t="shared" si="2"/>
        <v>-1</v>
      </c>
      <c r="Q54" s="8"/>
      <c r="T54" s="37"/>
    </row>
    <row r="55" spans="1:20" ht="15">
      <c r="A55" s="9"/>
      <c r="B55" s="10" t="s">
        <v>144</v>
      </c>
      <c r="C55" s="10"/>
      <c r="D55" s="11"/>
      <c r="E55" s="11"/>
      <c r="F55" s="11"/>
      <c r="G55" s="10" t="s">
        <v>95</v>
      </c>
      <c r="H55" s="36">
        <v>1466</v>
      </c>
      <c r="I55" s="62">
        <v>1478.5951398010309</v>
      </c>
      <c r="J55" s="29"/>
      <c r="K55" s="3"/>
      <c r="L55" s="2"/>
      <c r="M55" s="13">
        <f t="shared" si="0"/>
        <v>0</v>
      </c>
      <c r="N55" s="14">
        <f t="shared" si="3"/>
        <v>-1</v>
      </c>
      <c r="O55" s="13">
        <f t="shared" si="4"/>
        <v>0</v>
      </c>
      <c r="P55" s="14">
        <f t="shared" si="2"/>
        <v>-1</v>
      </c>
      <c r="Q55" s="8"/>
      <c r="T55" s="37"/>
    </row>
    <row r="56" spans="1:20" ht="15">
      <c r="A56" s="9"/>
      <c r="B56" s="10" t="s">
        <v>145</v>
      </c>
      <c r="C56" s="10"/>
      <c r="D56" s="11"/>
      <c r="E56" s="11"/>
      <c r="F56" s="11"/>
      <c r="G56" s="10" t="s">
        <v>95</v>
      </c>
      <c r="H56" s="36">
        <v>2528</v>
      </c>
      <c r="I56" s="62">
        <v>2536.6546674196297</v>
      </c>
      <c r="J56" s="29"/>
      <c r="K56" s="3"/>
      <c r="L56" s="2"/>
      <c r="M56" s="13">
        <f t="shared" si="0"/>
        <v>0</v>
      </c>
      <c r="N56" s="14">
        <f t="shared" si="3"/>
        <v>-1</v>
      </c>
      <c r="O56" s="13">
        <f t="shared" si="4"/>
        <v>0</v>
      </c>
      <c r="P56" s="14">
        <f t="shared" si="2"/>
        <v>-1</v>
      </c>
      <c r="Q56" s="8"/>
      <c r="T56" s="37"/>
    </row>
    <row r="57" spans="1:20" ht="15">
      <c r="A57" s="9"/>
      <c r="B57" s="10" t="s">
        <v>146</v>
      </c>
      <c r="C57" s="10"/>
      <c r="D57" s="11"/>
      <c r="E57" s="11"/>
      <c r="F57" s="11"/>
      <c r="G57" s="10" t="s">
        <v>95</v>
      </c>
      <c r="H57" s="36">
        <v>706</v>
      </c>
      <c r="I57" s="62">
        <v>868</v>
      </c>
      <c r="J57" s="29"/>
      <c r="K57" s="3"/>
      <c r="L57" s="2"/>
      <c r="M57" s="13">
        <f t="shared" si="0"/>
        <v>0</v>
      </c>
      <c r="N57" s="14">
        <f t="shared" si="3"/>
        <v>-1</v>
      </c>
      <c r="O57" s="13">
        <f t="shared" si="4"/>
        <v>0</v>
      </c>
      <c r="P57" s="14">
        <f t="shared" si="2"/>
        <v>-1</v>
      </c>
      <c r="Q57" s="8"/>
      <c r="T57" s="37"/>
    </row>
    <row r="58" spans="1:20" ht="15">
      <c r="A58" s="9"/>
      <c r="B58" s="10" t="s">
        <v>147</v>
      </c>
      <c r="C58" s="10"/>
      <c r="D58" s="11"/>
      <c r="E58" s="11"/>
      <c r="F58" s="11"/>
      <c r="G58" s="10" t="s">
        <v>95</v>
      </c>
      <c r="H58" s="36">
        <v>1211</v>
      </c>
      <c r="I58" s="62">
        <v>1226.8596731129796</v>
      </c>
      <c r="J58" s="29"/>
      <c r="K58" s="3"/>
      <c r="L58" s="2"/>
      <c r="M58" s="13">
        <f t="shared" si="0"/>
        <v>0</v>
      </c>
      <c r="N58" s="14">
        <f t="shared" si="3"/>
        <v>-1</v>
      </c>
      <c r="O58" s="13">
        <f t="shared" si="4"/>
        <v>0</v>
      </c>
      <c r="P58" s="14">
        <f t="shared" si="2"/>
        <v>-1</v>
      </c>
      <c r="Q58" s="8"/>
      <c r="T58" s="37"/>
    </row>
    <row r="59" spans="1:20" ht="15">
      <c r="A59" s="9"/>
      <c r="B59" s="10" t="s">
        <v>148</v>
      </c>
      <c r="C59" s="10"/>
      <c r="D59" s="11"/>
      <c r="E59" s="11"/>
      <c r="F59" s="11"/>
      <c r="G59" s="11" t="s">
        <v>97</v>
      </c>
      <c r="H59" s="36">
        <v>1305</v>
      </c>
      <c r="I59" s="62">
        <v>1335.4871947685504</v>
      </c>
      <c r="J59" s="29"/>
      <c r="K59" s="3"/>
      <c r="L59" s="2"/>
      <c r="M59" s="13">
        <f t="shared" si="0"/>
        <v>0</v>
      </c>
      <c r="N59" s="14">
        <f t="shared" si="3"/>
        <v>-1</v>
      </c>
      <c r="O59" s="13">
        <f t="shared" si="4"/>
        <v>0</v>
      </c>
      <c r="P59" s="14">
        <f t="shared" si="2"/>
        <v>-1</v>
      </c>
      <c r="Q59" s="8"/>
      <c r="T59" s="37"/>
    </row>
    <row r="60" spans="1:20" ht="15">
      <c r="A60" s="9"/>
      <c r="B60" s="10" t="s">
        <v>149</v>
      </c>
      <c r="C60" s="10"/>
      <c r="D60" s="11" t="s">
        <v>97</v>
      </c>
      <c r="E60" s="11"/>
      <c r="F60" s="11"/>
      <c r="G60" s="11" t="s">
        <v>97</v>
      </c>
      <c r="H60" s="36">
        <v>1800</v>
      </c>
      <c r="I60" s="62">
        <v>2488</v>
      </c>
      <c r="J60" s="29"/>
      <c r="K60" s="3"/>
      <c r="L60" s="2"/>
      <c r="M60" s="13">
        <f t="shared" si="0"/>
        <v>0</v>
      </c>
      <c r="N60" s="14">
        <f t="shared" si="3"/>
        <v>-1</v>
      </c>
      <c r="O60" s="13">
        <f t="shared" si="4"/>
        <v>0</v>
      </c>
      <c r="P60" s="14">
        <f t="shared" si="2"/>
        <v>-1</v>
      </c>
      <c r="Q60" s="8"/>
      <c r="T60" s="37"/>
    </row>
    <row r="61" spans="1:20" ht="15">
      <c r="A61" s="9"/>
      <c r="B61" s="10" t="s">
        <v>150</v>
      </c>
      <c r="C61" s="10"/>
      <c r="D61" s="11"/>
      <c r="E61" s="11"/>
      <c r="F61" s="11"/>
      <c r="G61" s="11" t="s">
        <v>97</v>
      </c>
      <c r="H61" s="36">
        <v>307</v>
      </c>
      <c r="I61" s="62">
        <v>323.19761835020029</v>
      </c>
      <c r="J61" s="29"/>
      <c r="K61" s="3"/>
      <c r="L61" s="2"/>
      <c r="M61" s="13">
        <f t="shared" si="0"/>
        <v>0</v>
      </c>
      <c r="N61" s="14">
        <f t="shared" si="3"/>
        <v>-1</v>
      </c>
      <c r="O61" s="13">
        <f t="shared" si="4"/>
        <v>0</v>
      </c>
      <c r="P61" s="14">
        <f t="shared" si="2"/>
        <v>-1</v>
      </c>
      <c r="Q61" s="8"/>
      <c r="T61" s="37"/>
    </row>
    <row r="62" spans="1:20" ht="15">
      <c r="A62" s="9"/>
      <c r="B62" s="10" t="s">
        <v>151</v>
      </c>
      <c r="C62" s="10"/>
      <c r="D62" s="11"/>
      <c r="E62" s="11"/>
      <c r="F62" s="11"/>
      <c r="G62" s="10" t="s">
        <v>99</v>
      </c>
      <c r="H62" s="36">
        <v>2349</v>
      </c>
      <c r="I62" s="62">
        <v>2375</v>
      </c>
      <c r="J62" s="29"/>
      <c r="K62" s="3"/>
      <c r="L62" s="2"/>
      <c r="M62" s="13">
        <f t="shared" si="0"/>
        <v>0</v>
      </c>
      <c r="N62" s="14">
        <f t="shared" si="3"/>
        <v>-1</v>
      </c>
      <c r="O62" s="13">
        <f t="shared" si="4"/>
        <v>0</v>
      </c>
      <c r="P62" s="14">
        <f t="shared" si="2"/>
        <v>-1</v>
      </c>
      <c r="Q62" s="8"/>
      <c r="T62" s="37"/>
    </row>
    <row r="63" spans="1:20" ht="15">
      <c r="A63" s="9"/>
      <c r="B63" s="10" t="s">
        <v>152</v>
      </c>
      <c r="C63" s="10"/>
      <c r="D63" s="11"/>
      <c r="E63" s="11"/>
      <c r="F63" s="11"/>
      <c r="G63" s="10" t="s">
        <v>99</v>
      </c>
      <c r="H63" s="36">
        <v>2157</v>
      </c>
      <c r="I63" s="62">
        <v>2369</v>
      </c>
      <c r="J63" s="29"/>
      <c r="K63" s="3"/>
      <c r="L63" s="2"/>
      <c r="M63" s="13">
        <f t="shared" si="0"/>
        <v>0</v>
      </c>
      <c r="N63" s="14">
        <f t="shared" si="3"/>
        <v>-1</v>
      </c>
      <c r="O63" s="13">
        <f t="shared" si="4"/>
        <v>0</v>
      </c>
      <c r="P63" s="14">
        <f t="shared" si="2"/>
        <v>-1</v>
      </c>
      <c r="Q63" s="8"/>
      <c r="T63" s="37"/>
    </row>
    <row r="64" spans="1:20" ht="15">
      <c r="A64" s="9"/>
      <c r="B64" s="10" t="s">
        <v>153</v>
      </c>
      <c r="C64" s="10"/>
      <c r="D64" s="11"/>
      <c r="E64" s="11"/>
      <c r="F64" s="11"/>
      <c r="G64" s="10" t="s">
        <v>99</v>
      </c>
      <c r="H64" s="36">
        <v>2002</v>
      </c>
      <c r="I64" s="62">
        <v>2025.8127907725541</v>
      </c>
      <c r="J64" s="29"/>
      <c r="K64" s="3"/>
      <c r="L64" s="2"/>
      <c r="M64" s="13">
        <f t="shared" si="0"/>
        <v>0</v>
      </c>
      <c r="N64" s="14">
        <f t="shared" si="3"/>
        <v>-1</v>
      </c>
      <c r="O64" s="13">
        <f t="shared" si="4"/>
        <v>0</v>
      </c>
      <c r="P64" s="14">
        <f t="shared" si="2"/>
        <v>-1</v>
      </c>
      <c r="Q64" s="8"/>
      <c r="T64" s="37"/>
    </row>
    <row r="65" spans="1:20" ht="15">
      <c r="A65" s="9"/>
      <c r="B65" s="10" t="s">
        <v>154</v>
      </c>
      <c r="C65" s="10"/>
      <c r="D65" s="11"/>
      <c r="E65" s="11"/>
      <c r="F65" s="11"/>
      <c r="G65" s="10" t="s">
        <v>99</v>
      </c>
      <c r="H65" s="36">
        <v>870</v>
      </c>
      <c r="I65" s="62">
        <v>1083</v>
      </c>
      <c r="J65" s="29"/>
      <c r="K65" s="3"/>
      <c r="L65" s="2"/>
      <c r="M65" s="13">
        <f t="shared" si="0"/>
        <v>0</v>
      </c>
      <c r="N65" s="14">
        <f t="shared" si="3"/>
        <v>-1</v>
      </c>
      <c r="O65" s="13">
        <f t="shared" si="4"/>
        <v>0</v>
      </c>
      <c r="P65" s="14">
        <f t="shared" si="2"/>
        <v>-1</v>
      </c>
      <c r="Q65" s="8"/>
      <c r="T65" s="37"/>
    </row>
    <row r="66" spans="1:20" ht="15">
      <c r="A66" s="9"/>
      <c r="B66" s="10" t="s">
        <v>155</v>
      </c>
      <c r="C66" s="10"/>
      <c r="D66" s="11"/>
      <c r="E66" s="11"/>
      <c r="F66" s="11"/>
      <c r="G66" s="10" t="s">
        <v>99</v>
      </c>
      <c r="H66" s="36">
        <v>2087</v>
      </c>
      <c r="I66" s="62">
        <v>3328</v>
      </c>
      <c r="J66" s="29"/>
      <c r="K66" s="3"/>
      <c r="L66" s="2"/>
      <c r="M66" s="13">
        <f t="shared" si="0"/>
        <v>0</v>
      </c>
      <c r="N66" s="14">
        <f t="shared" si="3"/>
        <v>-1</v>
      </c>
      <c r="O66" s="13">
        <f t="shared" si="4"/>
        <v>0</v>
      </c>
      <c r="P66" s="14">
        <f t="shared" si="2"/>
        <v>-1</v>
      </c>
      <c r="Q66" s="8"/>
      <c r="T66" s="37"/>
    </row>
    <row r="67" spans="1:20" ht="15">
      <c r="A67" s="9"/>
      <c r="B67" s="10" t="s">
        <v>156</v>
      </c>
      <c r="C67" s="10"/>
      <c r="D67" s="11"/>
      <c r="E67" s="11"/>
      <c r="F67" s="11"/>
      <c r="G67" s="10" t="s">
        <v>101</v>
      </c>
      <c r="H67" s="36">
        <v>1749</v>
      </c>
      <c r="I67" s="62">
        <v>1774.8901673562204</v>
      </c>
      <c r="J67" s="29"/>
      <c r="K67" s="3"/>
      <c r="L67" s="2"/>
      <c r="M67" s="13">
        <f t="shared" si="0"/>
        <v>0</v>
      </c>
      <c r="N67" s="14">
        <f t="shared" si="3"/>
        <v>-1</v>
      </c>
      <c r="O67" s="13">
        <f t="shared" si="4"/>
        <v>0</v>
      </c>
      <c r="P67" s="14">
        <f t="shared" si="2"/>
        <v>-1</v>
      </c>
      <c r="Q67" s="8"/>
      <c r="T67" s="37"/>
    </row>
    <row r="68" spans="1:20" ht="15">
      <c r="A68" s="9"/>
      <c r="B68" s="10" t="s">
        <v>157</v>
      </c>
      <c r="C68" s="10"/>
      <c r="D68" s="11"/>
      <c r="E68" s="11"/>
      <c r="F68" s="11"/>
      <c r="G68" s="10" t="s">
        <v>101</v>
      </c>
      <c r="H68" s="36">
        <v>2052</v>
      </c>
      <c r="I68" s="62">
        <v>2090.0949348909567</v>
      </c>
      <c r="J68" s="29"/>
      <c r="K68" s="3"/>
      <c r="L68" s="2"/>
      <c r="M68" s="13">
        <f t="shared" si="0"/>
        <v>0</v>
      </c>
      <c r="N68" s="14">
        <f t="shared" si="3"/>
        <v>-1</v>
      </c>
      <c r="O68" s="13">
        <f t="shared" si="4"/>
        <v>0</v>
      </c>
      <c r="P68" s="14">
        <f t="shared" si="2"/>
        <v>-1</v>
      </c>
      <c r="Q68" s="8"/>
      <c r="T68" s="37"/>
    </row>
    <row r="69" spans="1:20" ht="15">
      <c r="A69" s="9"/>
      <c r="B69" s="10" t="s">
        <v>158</v>
      </c>
      <c r="C69" s="10"/>
      <c r="D69" s="11"/>
      <c r="E69" s="11"/>
      <c r="F69" s="11"/>
      <c r="G69" s="10" t="s">
        <v>101</v>
      </c>
      <c r="H69" s="36">
        <v>1225</v>
      </c>
      <c r="I69" s="62">
        <v>1208.9360113106825</v>
      </c>
      <c r="J69" s="29"/>
      <c r="K69" s="3"/>
      <c r="L69" s="2"/>
      <c r="M69" s="13">
        <f t="shared" si="0"/>
        <v>0</v>
      </c>
      <c r="N69" s="14">
        <f t="shared" si="3"/>
        <v>-1</v>
      </c>
      <c r="O69" s="13">
        <f t="shared" si="4"/>
        <v>0</v>
      </c>
      <c r="P69" s="14">
        <f t="shared" si="2"/>
        <v>-1</v>
      </c>
      <c r="Q69" s="8"/>
      <c r="T69" s="37"/>
    </row>
    <row r="70" spans="1:20" ht="15">
      <c r="A70" s="9"/>
      <c r="B70" s="10" t="s">
        <v>159</v>
      </c>
      <c r="C70" s="10"/>
      <c r="D70" s="11"/>
      <c r="E70" s="11"/>
      <c r="F70" s="11"/>
      <c r="G70" s="10" t="s">
        <v>101</v>
      </c>
      <c r="H70" s="36">
        <v>1261</v>
      </c>
      <c r="I70" s="62">
        <v>1321.533980828051</v>
      </c>
      <c r="J70" s="29"/>
      <c r="K70" s="3"/>
      <c r="L70" s="2"/>
      <c r="M70" s="13">
        <f t="shared" si="0"/>
        <v>0</v>
      </c>
      <c r="N70" s="14">
        <f t="shared" si="3"/>
        <v>-1</v>
      </c>
      <c r="O70" s="13">
        <f t="shared" si="4"/>
        <v>0</v>
      </c>
      <c r="P70" s="14">
        <f t="shared" si="2"/>
        <v>-1</v>
      </c>
      <c r="Q70" s="8"/>
      <c r="T70" s="37"/>
    </row>
    <row r="71" spans="1:20" ht="15">
      <c r="A71" s="9"/>
      <c r="B71" s="10" t="s">
        <v>160</v>
      </c>
      <c r="C71" s="10"/>
      <c r="D71" s="11" t="s">
        <v>123</v>
      </c>
      <c r="E71" s="11"/>
      <c r="F71" s="11" t="s">
        <v>161</v>
      </c>
      <c r="G71" s="10" t="s">
        <v>101</v>
      </c>
      <c r="H71" s="36">
        <v>749</v>
      </c>
      <c r="I71" s="62">
        <v>560.49160846534437</v>
      </c>
      <c r="J71" s="29"/>
      <c r="K71" s="3"/>
      <c r="L71" s="2"/>
      <c r="M71" s="13">
        <f t="shared" si="0"/>
        <v>0</v>
      </c>
      <c r="N71" s="14">
        <f t="shared" si="3"/>
        <v>-1</v>
      </c>
      <c r="O71" s="13">
        <f t="shared" si="4"/>
        <v>0</v>
      </c>
      <c r="P71" s="14">
        <f t="shared" si="2"/>
        <v>-1</v>
      </c>
      <c r="Q71" s="8"/>
      <c r="T71" s="37"/>
    </row>
    <row r="72" spans="1:20" ht="15">
      <c r="A72" s="9"/>
      <c r="B72" s="10" t="s">
        <v>162</v>
      </c>
      <c r="C72" s="10"/>
      <c r="D72" s="11" t="s">
        <v>123</v>
      </c>
      <c r="E72" s="11"/>
      <c r="F72" s="11" t="s">
        <v>161</v>
      </c>
      <c r="G72" s="10" t="s">
        <v>101</v>
      </c>
      <c r="H72" s="36">
        <v>1129</v>
      </c>
      <c r="I72" s="62">
        <v>1855</v>
      </c>
      <c r="J72" s="29"/>
      <c r="K72" s="3"/>
      <c r="L72" s="2"/>
      <c r="M72" s="13">
        <f t="shared" si="0"/>
        <v>0</v>
      </c>
      <c r="N72" s="14">
        <f t="shared" si="3"/>
        <v>-1</v>
      </c>
      <c r="O72" s="13">
        <f t="shared" si="4"/>
        <v>0</v>
      </c>
      <c r="P72" s="14">
        <f t="shared" si="2"/>
        <v>-1</v>
      </c>
      <c r="Q72" s="8"/>
      <c r="T72" s="37"/>
    </row>
    <row r="73" spans="1:20" ht="15">
      <c r="A73" s="9"/>
      <c r="B73" s="10" t="s">
        <v>163</v>
      </c>
      <c r="C73" s="10"/>
      <c r="D73" s="11" t="s">
        <v>123</v>
      </c>
      <c r="E73" s="11"/>
      <c r="F73" s="11" t="s">
        <v>161</v>
      </c>
      <c r="G73" s="10" t="s">
        <v>101</v>
      </c>
      <c r="H73" s="36">
        <v>581</v>
      </c>
      <c r="I73" s="62">
        <v>490.47732329500644</v>
      </c>
      <c r="J73" s="29"/>
      <c r="K73" s="3"/>
      <c r="L73" s="2"/>
      <c r="M73" s="13">
        <f t="shared" si="0"/>
        <v>0</v>
      </c>
      <c r="N73" s="14">
        <f t="shared" si="3"/>
        <v>-1</v>
      </c>
      <c r="O73" s="13">
        <f t="shared" si="4"/>
        <v>0</v>
      </c>
      <c r="P73" s="14">
        <f t="shared" si="2"/>
        <v>-1</v>
      </c>
      <c r="Q73" s="8"/>
      <c r="T73" s="37"/>
    </row>
    <row r="74" spans="1:20" ht="15">
      <c r="A74" s="9"/>
      <c r="B74" s="10" t="s">
        <v>164</v>
      </c>
      <c r="C74" s="10"/>
      <c r="D74" s="11" t="s">
        <v>165</v>
      </c>
      <c r="E74" s="11"/>
      <c r="F74" s="11" t="s">
        <v>166</v>
      </c>
      <c r="G74" s="11" t="s">
        <v>103</v>
      </c>
      <c r="H74" s="36">
        <v>2664</v>
      </c>
      <c r="I74" s="62">
        <v>3342</v>
      </c>
      <c r="J74" s="29"/>
      <c r="K74" s="3"/>
      <c r="L74" s="2"/>
      <c r="M74" s="13">
        <f t="shared" si="0"/>
        <v>0</v>
      </c>
      <c r="N74" s="14">
        <f t="shared" si="3"/>
        <v>-1</v>
      </c>
      <c r="O74" s="13">
        <f t="shared" si="4"/>
        <v>0</v>
      </c>
      <c r="P74" s="14">
        <f t="shared" si="2"/>
        <v>-1</v>
      </c>
      <c r="Q74" s="8"/>
      <c r="T74" s="37"/>
    </row>
    <row r="75" spans="1:20" ht="15">
      <c r="A75" s="9"/>
      <c r="B75" s="10" t="s">
        <v>167</v>
      </c>
      <c r="C75" s="10"/>
      <c r="D75" s="11" t="s">
        <v>165</v>
      </c>
      <c r="E75" s="11"/>
      <c r="F75" s="11" t="s">
        <v>166</v>
      </c>
      <c r="G75" s="11" t="s">
        <v>103</v>
      </c>
      <c r="H75" s="36">
        <v>1846</v>
      </c>
      <c r="I75" s="62">
        <v>2045</v>
      </c>
      <c r="J75" s="29"/>
      <c r="K75" s="3"/>
      <c r="L75" s="2"/>
      <c r="M75" s="13">
        <f t="shared" si="0"/>
        <v>0</v>
      </c>
      <c r="N75" s="14">
        <f t="shared" si="3"/>
        <v>-1</v>
      </c>
      <c r="O75" s="13">
        <f t="shared" si="4"/>
        <v>0</v>
      </c>
      <c r="P75" s="14">
        <f t="shared" si="2"/>
        <v>-1</v>
      </c>
      <c r="Q75" s="8"/>
      <c r="T75" s="37"/>
    </row>
    <row r="76" spans="1:20" ht="15">
      <c r="A76" s="9"/>
      <c r="B76" s="10" t="s">
        <v>168</v>
      </c>
      <c r="C76" s="10"/>
      <c r="D76" s="11" t="s">
        <v>165</v>
      </c>
      <c r="E76" s="11"/>
      <c r="F76" s="11" t="s">
        <v>166</v>
      </c>
      <c r="G76" s="11" t="s">
        <v>103</v>
      </c>
      <c r="H76" s="36">
        <v>3298</v>
      </c>
      <c r="I76" s="62">
        <v>3848</v>
      </c>
      <c r="J76" s="29"/>
      <c r="K76" s="3"/>
      <c r="L76" s="2"/>
      <c r="M76" s="13">
        <f t="shared" si="0"/>
        <v>0</v>
      </c>
      <c r="N76" s="14">
        <f t="shared" si="3"/>
        <v>-1</v>
      </c>
      <c r="O76" s="13">
        <f t="shared" si="4"/>
        <v>0</v>
      </c>
      <c r="P76" s="14">
        <f t="shared" si="2"/>
        <v>-1</v>
      </c>
      <c r="Q76" s="8"/>
      <c r="T76" s="37"/>
    </row>
    <row r="77" spans="1:20" ht="15">
      <c r="A77" s="9"/>
      <c r="B77" s="10" t="s">
        <v>169</v>
      </c>
      <c r="C77" s="10"/>
      <c r="D77" s="11" t="s">
        <v>170</v>
      </c>
      <c r="E77" s="11"/>
      <c r="F77" s="11"/>
      <c r="G77" s="11" t="s">
        <v>103</v>
      </c>
      <c r="H77" s="36">
        <v>2112</v>
      </c>
      <c r="I77" s="62">
        <v>2422</v>
      </c>
      <c r="J77" s="29"/>
      <c r="K77" s="3"/>
      <c r="L77" s="2"/>
      <c r="M77" s="13">
        <f t="shared" si="0"/>
        <v>0</v>
      </c>
      <c r="N77" s="14">
        <f t="shared" si="3"/>
        <v>-1</v>
      </c>
      <c r="O77" s="13">
        <f t="shared" si="4"/>
        <v>0</v>
      </c>
      <c r="P77" s="14">
        <f t="shared" si="2"/>
        <v>-1</v>
      </c>
      <c r="Q77" s="8"/>
      <c r="T77" s="37"/>
    </row>
    <row r="78" spans="1:20" ht="15">
      <c r="A78" s="9"/>
      <c r="B78" s="10" t="s">
        <v>171</v>
      </c>
      <c r="C78" s="10"/>
      <c r="D78" s="11"/>
      <c r="E78" s="11"/>
      <c r="F78" s="11"/>
      <c r="G78" s="10" t="s">
        <v>105</v>
      </c>
      <c r="H78" s="36">
        <v>1638</v>
      </c>
      <c r="I78" s="62">
        <v>1905</v>
      </c>
      <c r="J78" s="29"/>
      <c r="K78" s="3"/>
      <c r="L78" s="2"/>
      <c r="M78" s="13">
        <f t="shared" si="0"/>
        <v>0</v>
      </c>
      <c r="N78" s="14">
        <f t="shared" si="3"/>
        <v>-1</v>
      </c>
      <c r="O78" s="13">
        <f t="shared" si="4"/>
        <v>0</v>
      </c>
      <c r="P78" s="14">
        <f t="shared" si="2"/>
        <v>-1</v>
      </c>
      <c r="Q78" s="8"/>
      <c r="T78" s="37"/>
    </row>
    <row r="79" spans="1:20" ht="15">
      <c r="A79" s="9"/>
      <c r="B79" s="10" t="s">
        <v>172</v>
      </c>
      <c r="C79" s="10"/>
      <c r="D79" s="11"/>
      <c r="E79" s="11"/>
      <c r="F79" s="11"/>
      <c r="G79" s="10" t="s">
        <v>105</v>
      </c>
      <c r="H79" s="36">
        <v>1609</v>
      </c>
      <c r="I79" s="62">
        <v>1664</v>
      </c>
      <c r="J79" s="29"/>
      <c r="K79" s="3"/>
      <c r="L79" s="2"/>
      <c r="M79" s="13">
        <f t="shared" ref="M79:M91" si="5">IF(K79="",0,(SUMIF($G$20:$G$1000,K79,$H$20:$H$1000)))</f>
        <v>0</v>
      </c>
      <c r="N79" s="14">
        <f t="shared" ref="N79:N91" si="6">IF(K79="",-1,(-($L$6-(M79/L79))/$L$6))</f>
        <v>-1</v>
      </c>
      <c r="O79" s="13">
        <f t="shared" ref="O79:O90" si="7">IF(K79="",0,(SUMIF($G$19:$G$1000,K79,$I$19:$I$1000)))</f>
        <v>0</v>
      </c>
      <c r="P79" s="14">
        <f t="shared" ref="P79:P91" si="8">IF(K79="",-1,(-($M$6-(O79/L79))/$M$6))</f>
        <v>-1</v>
      </c>
      <c r="Q79" s="8"/>
      <c r="T79" s="37"/>
    </row>
    <row r="80" spans="1:20" ht="15">
      <c r="A80" s="9"/>
      <c r="B80" s="10" t="s">
        <v>173</v>
      </c>
      <c r="C80" s="10"/>
      <c r="D80" s="11"/>
      <c r="E80" s="11"/>
      <c r="F80" s="11"/>
      <c r="G80" s="10" t="s">
        <v>105</v>
      </c>
      <c r="H80" s="36">
        <v>1193</v>
      </c>
      <c r="I80" s="62">
        <v>1203.3985297088923</v>
      </c>
      <c r="J80" s="29"/>
      <c r="K80" s="3"/>
      <c r="L80" s="2"/>
      <c r="M80" s="13">
        <f t="shared" si="5"/>
        <v>0</v>
      </c>
      <c r="N80" s="14">
        <f t="shared" si="6"/>
        <v>-1</v>
      </c>
      <c r="O80" s="13">
        <f t="shared" si="7"/>
        <v>0</v>
      </c>
      <c r="P80" s="14">
        <f t="shared" si="8"/>
        <v>-1</v>
      </c>
      <c r="Q80" s="8"/>
      <c r="T80" s="37"/>
    </row>
    <row r="81" spans="1:20" ht="15">
      <c r="A81" s="9"/>
      <c r="B81" s="10" t="s">
        <v>174</v>
      </c>
      <c r="C81" s="10"/>
      <c r="D81" s="11"/>
      <c r="E81" s="11"/>
      <c r="F81" s="11"/>
      <c r="G81" s="10" t="s">
        <v>105</v>
      </c>
      <c r="H81" s="36">
        <v>2644</v>
      </c>
      <c r="I81" s="62">
        <v>2665.7543776486496</v>
      </c>
      <c r="J81" s="29"/>
      <c r="K81" s="3"/>
      <c r="L81" s="2"/>
      <c r="M81" s="13">
        <f t="shared" si="5"/>
        <v>0</v>
      </c>
      <c r="N81" s="14">
        <f t="shared" si="6"/>
        <v>-1</v>
      </c>
      <c r="O81" s="13">
        <f t="shared" si="7"/>
        <v>0</v>
      </c>
      <c r="P81" s="14">
        <f t="shared" si="8"/>
        <v>-1</v>
      </c>
      <c r="Q81" s="8"/>
      <c r="T81" s="37"/>
    </row>
    <row r="82" spans="1:20" ht="15">
      <c r="A82" s="9"/>
      <c r="B82" s="10" t="s">
        <v>175</v>
      </c>
      <c r="C82" s="10"/>
      <c r="D82" s="11"/>
      <c r="E82" s="11"/>
      <c r="F82" s="11"/>
      <c r="G82" s="10" t="s">
        <v>105</v>
      </c>
      <c r="H82" s="36">
        <v>3307</v>
      </c>
      <c r="I82" s="62">
        <v>3689</v>
      </c>
      <c r="J82" s="29"/>
      <c r="K82" s="3"/>
      <c r="L82" s="2"/>
      <c r="M82" s="13">
        <f t="shared" si="5"/>
        <v>0</v>
      </c>
      <c r="N82" s="14">
        <f t="shared" si="6"/>
        <v>-1</v>
      </c>
      <c r="O82" s="13">
        <f t="shared" si="7"/>
        <v>0</v>
      </c>
      <c r="P82" s="14">
        <f t="shared" si="8"/>
        <v>-1</v>
      </c>
      <c r="Q82" s="8"/>
      <c r="T82" s="37"/>
    </row>
    <row r="83" spans="1:20" ht="15">
      <c r="A83" s="9"/>
      <c r="B83" s="10" t="s">
        <v>176</v>
      </c>
      <c r="C83" s="10"/>
      <c r="D83" s="11" t="s">
        <v>177</v>
      </c>
      <c r="E83" s="11"/>
      <c r="F83" s="11" t="s">
        <v>178</v>
      </c>
      <c r="G83" s="11" t="s">
        <v>107</v>
      </c>
      <c r="H83" s="36">
        <v>2055</v>
      </c>
      <c r="I83" s="62">
        <v>2803</v>
      </c>
      <c r="J83" s="29"/>
      <c r="K83" s="3"/>
      <c r="L83" s="2"/>
      <c r="M83" s="13">
        <f t="shared" si="5"/>
        <v>0</v>
      </c>
      <c r="N83" s="14">
        <f t="shared" si="6"/>
        <v>-1</v>
      </c>
      <c r="O83" s="13">
        <f t="shared" si="7"/>
        <v>0</v>
      </c>
      <c r="P83" s="14">
        <f t="shared" si="8"/>
        <v>-1</v>
      </c>
      <c r="Q83" s="8"/>
      <c r="T83" s="37"/>
    </row>
    <row r="84" spans="1:20" ht="15">
      <c r="B84" s="71" t="s">
        <v>179</v>
      </c>
      <c r="C84" s="71"/>
      <c r="D84" s="72" t="s">
        <v>177</v>
      </c>
      <c r="E84" s="72"/>
      <c r="F84" s="72" t="s">
        <v>178</v>
      </c>
      <c r="G84" s="72" t="s">
        <v>107</v>
      </c>
      <c r="H84" s="73">
        <v>872</v>
      </c>
      <c r="I84" s="77">
        <v>950</v>
      </c>
      <c r="J84" s="9"/>
      <c r="K84" s="3"/>
      <c r="L84" s="2"/>
      <c r="M84" s="13">
        <f t="shared" si="5"/>
        <v>0</v>
      </c>
      <c r="N84" s="14">
        <f t="shared" si="6"/>
        <v>-1</v>
      </c>
      <c r="O84" s="13">
        <f t="shared" si="7"/>
        <v>0</v>
      </c>
      <c r="P84" s="14">
        <f t="shared" si="8"/>
        <v>-1</v>
      </c>
      <c r="Q84" s="8"/>
      <c r="T84" s="37"/>
    </row>
    <row r="85" spans="1:20" ht="15">
      <c r="B85" s="71" t="s">
        <v>180</v>
      </c>
      <c r="C85" s="71"/>
      <c r="D85" s="72" t="s">
        <v>177</v>
      </c>
      <c r="E85" s="72"/>
      <c r="F85" s="72" t="s">
        <v>178</v>
      </c>
      <c r="G85" s="72" t="s">
        <v>107</v>
      </c>
      <c r="H85" s="73">
        <v>222</v>
      </c>
      <c r="I85" s="77">
        <v>434</v>
      </c>
      <c r="J85" s="9"/>
      <c r="K85" s="3"/>
      <c r="L85" s="2"/>
      <c r="M85" s="13">
        <f t="shared" si="5"/>
        <v>0</v>
      </c>
      <c r="N85" s="14">
        <f t="shared" si="6"/>
        <v>-1</v>
      </c>
      <c r="O85" s="13">
        <f t="shared" si="7"/>
        <v>0</v>
      </c>
      <c r="P85" s="14">
        <f t="shared" si="8"/>
        <v>-1</v>
      </c>
      <c r="Q85" s="8"/>
    </row>
    <row r="86" spans="1:20" ht="15">
      <c r="B86" s="74" t="s">
        <v>181</v>
      </c>
      <c r="C86" s="74"/>
      <c r="D86" s="74" t="s">
        <v>182</v>
      </c>
      <c r="E86" s="74"/>
      <c r="F86" s="74"/>
      <c r="G86" s="74" t="s">
        <v>107</v>
      </c>
      <c r="H86" s="75">
        <v>516</v>
      </c>
      <c r="I86" s="77">
        <v>528.09708116966556</v>
      </c>
      <c r="J86" s="9"/>
      <c r="K86" s="3"/>
      <c r="L86" s="2"/>
      <c r="M86" s="13">
        <f t="shared" si="5"/>
        <v>0</v>
      </c>
      <c r="N86" s="14">
        <f t="shared" si="6"/>
        <v>-1</v>
      </c>
      <c r="O86" s="13">
        <f t="shared" si="7"/>
        <v>0</v>
      </c>
      <c r="P86" s="14">
        <f t="shared" si="8"/>
        <v>-1</v>
      </c>
      <c r="Q86" s="8"/>
    </row>
    <row r="87" spans="1:20" ht="15">
      <c r="B87" s="74" t="s">
        <v>183</v>
      </c>
      <c r="C87" s="74"/>
      <c r="D87" s="74" t="s">
        <v>184</v>
      </c>
      <c r="E87" s="74"/>
      <c r="F87" s="74"/>
      <c r="G87" s="74" t="s">
        <v>107</v>
      </c>
      <c r="H87" s="75">
        <v>154</v>
      </c>
      <c r="I87" s="77">
        <v>156.49778054062548</v>
      </c>
      <c r="J87" s="9"/>
      <c r="K87" s="3"/>
      <c r="L87" s="2"/>
      <c r="M87" s="13">
        <f t="shared" si="5"/>
        <v>0</v>
      </c>
      <c r="N87" s="14">
        <f t="shared" si="6"/>
        <v>-1</v>
      </c>
      <c r="O87" s="13">
        <f t="shared" si="7"/>
        <v>0</v>
      </c>
      <c r="P87" s="14">
        <f t="shared" si="8"/>
        <v>-1</v>
      </c>
      <c r="Q87" s="8"/>
    </row>
    <row r="88" spans="1:20" ht="15">
      <c r="B88" s="74" t="s">
        <v>185</v>
      </c>
      <c r="C88" s="74"/>
      <c r="D88" s="74" t="s">
        <v>186</v>
      </c>
      <c r="E88" s="74"/>
      <c r="F88" s="74"/>
      <c r="G88" s="74" t="s">
        <v>107</v>
      </c>
      <c r="H88" s="75">
        <v>2667</v>
      </c>
      <c r="I88" s="77">
        <v>2829</v>
      </c>
      <c r="J88" s="9"/>
      <c r="K88" s="3"/>
      <c r="L88" s="2"/>
      <c r="M88" s="13">
        <f t="shared" si="5"/>
        <v>0</v>
      </c>
      <c r="N88" s="14">
        <f t="shared" si="6"/>
        <v>-1</v>
      </c>
      <c r="O88" s="13">
        <f t="shared" si="7"/>
        <v>0</v>
      </c>
      <c r="P88" s="14">
        <f t="shared" si="8"/>
        <v>-1</v>
      </c>
      <c r="Q88" s="8"/>
    </row>
    <row r="89" spans="1:20" ht="15">
      <c r="B89" s="74" t="s">
        <v>187</v>
      </c>
      <c r="C89" s="74"/>
      <c r="D89" s="74" t="s">
        <v>188</v>
      </c>
      <c r="E89" s="74"/>
      <c r="F89" s="74"/>
      <c r="G89" s="74" t="s">
        <v>107</v>
      </c>
      <c r="H89" s="75">
        <v>203</v>
      </c>
      <c r="I89" s="77">
        <v>203.61311742803409</v>
      </c>
      <c r="J89" s="9"/>
      <c r="K89" s="3"/>
      <c r="L89" s="2"/>
      <c r="M89" s="13">
        <f t="shared" si="5"/>
        <v>0</v>
      </c>
      <c r="N89" s="14">
        <f t="shared" si="6"/>
        <v>-1</v>
      </c>
      <c r="O89" s="13">
        <f t="shared" si="7"/>
        <v>0</v>
      </c>
      <c r="P89" s="14">
        <f t="shared" si="8"/>
        <v>-1</v>
      </c>
      <c r="Q89" s="8"/>
    </row>
    <row r="90" spans="1:20" ht="15">
      <c r="B90" s="74" t="s">
        <v>189</v>
      </c>
      <c r="C90" s="74"/>
      <c r="D90" s="74" t="s">
        <v>190</v>
      </c>
      <c r="E90" s="74"/>
      <c r="F90" s="74" t="s">
        <v>191</v>
      </c>
      <c r="G90" s="74" t="s">
        <v>109</v>
      </c>
      <c r="H90" s="75">
        <v>1920</v>
      </c>
      <c r="I90" s="77">
        <v>1930.5582412910205</v>
      </c>
      <c r="J90" s="9"/>
      <c r="K90" s="3"/>
      <c r="L90" s="2"/>
      <c r="M90" s="13">
        <f t="shared" si="5"/>
        <v>0</v>
      </c>
      <c r="N90" s="14">
        <f t="shared" si="6"/>
        <v>-1</v>
      </c>
      <c r="O90" s="13">
        <f t="shared" si="7"/>
        <v>0</v>
      </c>
      <c r="P90" s="14">
        <f t="shared" si="8"/>
        <v>-1</v>
      </c>
      <c r="Q90" s="8"/>
    </row>
    <row r="91" spans="1:20" ht="15">
      <c r="B91" s="74" t="s">
        <v>192</v>
      </c>
      <c r="C91" s="74"/>
      <c r="D91" s="74" t="s">
        <v>190</v>
      </c>
      <c r="E91" s="74"/>
      <c r="F91" s="74" t="s">
        <v>191</v>
      </c>
      <c r="G91" s="74" t="s">
        <v>109</v>
      </c>
      <c r="H91" s="75">
        <v>3172</v>
      </c>
      <c r="I91" s="77">
        <v>3242.1389979158353</v>
      </c>
      <c r="J91" s="9"/>
      <c r="K91" s="3"/>
      <c r="L91" s="2"/>
      <c r="M91" s="13">
        <f t="shared" si="5"/>
        <v>0</v>
      </c>
      <c r="N91" s="14">
        <f t="shared" si="6"/>
        <v>-1</v>
      </c>
      <c r="O91" s="13">
        <f>IF(K91="",0,(SUMIF($G$19:$G$1000,K91,$I$19:$I$1000)))</f>
        <v>0</v>
      </c>
      <c r="P91" s="14">
        <f t="shared" si="8"/>
        <v>-1</v>
      </c>
      <c r="Q91" s="8"/>
    </row>
    <row r="92" spans="1:20" ht="15">
      <c r="B92" s="74" t="s">
        <v>193</v>
      </c>
      <c r="C92" s="74"/>
      <c r="D92" s="74" t="s">
        <v>194</v>
      </c>
      <c r="E92" s="74"/>
      <c r="F92" s="74" t="s">
        <v>195</v>
      </c>
      <c r="G92" s="74" t="s">
        <v>109</v>
      </c>
      <c r="H92" s="75">
        <v>2173</v>
      </c>
      <c r="I92" s="77">
        <v>2207.7473003995601</v>
      </c>
    </row>
    <row r="93" spans="1:20" ht="15">
      <c r="B93" s="74" t="s">
        <v>196</v>
      </c>
      <c r="C93" s="74"/>
      <c r="D93" s="74" t="s">
        <v>194</v>
      </c>
      <c r="E93" s="74"/>
      <c r="F93" s="74" t="s">
        <v>195</v>
      </c>
      <c r="G93" s="74" t="s">
        <v>109</v>
      </c>
      <c r="H93" s="75">
        <v>2480</v>
      </c>
      <c r="I93" s="77">
        <v>2626</v>
      </c>
    </row>
    <row r="94" spans="1:20" ht="15">
      <c r="B94" s="74" t="s">
        <v>197</v>
      </c>
      <c r="C94" s="74"/>
      <c r="D94" s="74"/>
      <c r="E94" s="74"/>
      <c r="F94" s="74"/>
      <c r="G94" s="74" t="s">
        <v>109</v>
      </c>
      <c r="H94" s="75">
        <v>230</v>
      </c>
      <c r="I94" s="77">
        <v>271</v>
      </c>
    </row>
    <row r="95" spans="1:20" ht="15">
      <c r="B95" s="74" t="s">
        <v>198</v>
      </c>
      <c r="C95" s="74"/>
      <c r="D95" s="74"/>
      <c r="E95" s="74"/>
      <c r="F95" s="74"/>
      <c r="G95" s="74" t="s">
        <v>109</v>
      </c>
      <c r="H95" s="75">
        <v>106</v>
      </c>
      <c r="I95" s="77">
        <v>107.43321169871253</v>
      </c>
    </row>
    <row r="96" spans="1:20" ht="15">
      <c r="B96" s="74" t="s">
        <v>199</v>
      </c>
      <c r="C96" s="74"/>
      <c r="D96" s="74" t="s">
        <v>200</v>
      </c>
      <c r="E96" s="74"/>
      <c r="F96" s="74"/>
      <c r="G96" s="74" t="s">
        <v>111</v>
      </c>
      <c r="H96" s="75">
        <v>359</v>
      </c>
      <c r="I96" s="77">
        <v>372.97139694212893</v>
      </c>
    </row>
    <row r="97" spans="2:12" ht="15">
      <c r="B97" s="74" t="s">
        <v>201</v>
      </c>
      <c r="C97" s="74"/>
      <c r="D97" s="74" t="s">
        <v>202</v>
      </c>
      <c r="E97" s="74"/>
      <c r="F97" s="74"/>
      <c r="G97" s="74" t="s">
        <v>111</v>
      </c>
      <c r="H97" s="75">
        <v>170</v>
      </c>
      <c r="I97" s="77">
        <v>174.34401136480545</v>
      </c>
    </row>
    <row r="98" spans="2:12" ht="15">
      <c r="B98" s="74" t="s">
        <v>203</v>
      </c>
      <c r="C98" s="74"/>
      <c r="D98" s="74"/>
      <c r="E98" s="74" t="s">
        <v>204</v>
      </c>
      <c r="F98" s="74" t="s">
        <v>205</v>
      </c>
      <c r="G98" s="74" t="s">
        <v>111</v>
      </c>
      <c r="H98" s="75">
        <v>314</v>
      </c>
      <c r="I98" s="77">
        <v>331.2751010656649</v>
      </c>
    </row>
    <row r="99" spans="2:12" ht="15">
      <c r="B99" s="74" t="s">
        <v>206</v>
      </c>
      <c r="C99" s="74"/>
      <c r="D99" s="74"/>
      <c r="E99" s="74" t="s">
        <v>207</v>
      </c>
      <c r="F99" s="74" t="s">
        <v>205</v>
      </c>
      <c r="G99" s="74" t="s">
        <v>111</v>
      </c>
      <c r="H99" s="75">
        <v>533</v>
      </c>
      <c r="I99" s="77">
        <v>549</v>
      </c>
    </row>
    <row r="100" spans="2:12" ht="15">
      <c r="B100" s="74" t="s">
        <v>208</v>
      </c>
      <c r="C100" s="74"/>
      <c r="D100" s="74" t="s">
        <v>209</v>
      </c>
      <c r="E100" s="74"/>
      <c r="F100" s="74"/>
      <c r="G100" s="74" t="s">
        <v>111</v>
      </c>
      <c r="H100" s="75">
        <v>205</v>
      </c>
      <c r="I100" s="77">
        <v>209.09921320859164</v>
      </c>
    </row>
    <row r="101" spans="2:12" ht="15">
      <c r="B101" s="74" t="s">
        <v>210</v>
      </c>
      <c r="C101" s="74"/>
      <c r="D101" s="74" t="s">
        <v>211</v>
      </c>
      <c r="E101" s="74"/>
      <c r="F101" s="74"/>
      <c r="G101" s="74" t="s">
        <v>111</v>
      </c>
      <c r="H101" s="75">
        <v>1847</v>
      </c>
      <c r="I101" s="77">
        <v>2087</v>
      </c>
    </row>
    <row r="102" spans="2:12" ht="15">
      <c r="B102" s="74" t="s">
        <v>212</v>
      </c>
      <c r="C102" s="74"/>
      <c r="D102" s="74" t="s">
        <v>213</v>
      </c>
      <c r="E102" s="74"/>
      <c r="F102" s="74"/>
      <c r="G102" s="74" t="s">
        <v>111</v>
      </c>
      <c r="H102" s="75">
        <v>1756</v>
      </c>
      <c r="I102" s="77">
        <v>1831</v>
      </c>
    </row>
    <row r="103" spans="2:12" ht="15">
      <c r="B103" s="74" t="s">
        <v>214</v>
      </c>
      <c r="C103" s="74"/>
      <c r="D103" s="74" t="s">
        <v>215</v>
      </c>
      <c r="E103" s="74"/>
      <c r="F103" s="74"/>
      <c r="G103" s="74" t="s">
        <v>111</v>
      </c>
      <c r="H103" s="75">
        <v>1337</v>
      </c>
      <c r="I103" s="77">
        <v>1411</v>
      </c>
    </row>
    <row r="104" spans="2:12" ht="15">
      <c r="B104" s="74" t="s">
        <v>216</v>
      </c>
      <c r="C104" s="74"/>
      <c r="D104" s="74" t="s">
        <v>217</v>
      </c>
      <c r="E104" s="74"/>
      <c r="F104" s="74"/>
      <c r="G104" s="74" t="s">
        <v>113</v>
      </c>
      <c r="H104" s="75">
        <v>1015</v>
      </c>
      <c r="I104" s="77">
        <v>1041.9120140494779</v>
      </c>
    </row>
    <row r="105" spans="2:12" ht="15">
      <c r="B105" s="74" t="s">
        <v>218</v>
      </c>
      <c r="C105" s="74"/>
      <c r="D105" s="74" t="s">
        <v>219</v>
      </c>
      <c r="E105" s="74"/>
      <c r="F105" s="74"/>
      <c r="G105" s="74" t="s">
        <v>113</v>
      </c>
      <c r="H105" s="75">
        <v>740</v>
      </c>
      <c r="I105" s="77">
        <v>760.56171587755887</v>
      </c>
    </row>
    <row r="106" spans="2:12" ht="15">
      <c r="B106" s="74" t="s">
        <v>220</v>
      </c>
      <c r="C106" s="74"/>
      <c r="D106" s="74" t="s">
        <v>221</v>
      </c>
      <c r="E106" s="74"/>
      <c r="F106" s="74" t="s">
        <v>222</v>
      </c>
      <c r="G106" s="74" t="s">
        <v>113</v>
      </c>
      <c r="H106" s="75">
        <v>1482</v>
      </c>
      <c r="I106" s="77">
        <v>1481.7584485588593</v>
      </c>
    </row>
    <row r="107" spans="2:12" ht="15">
      <c r="B107" s="74" t="s">
        <v>223</v>
      </c>
      <c r="C107" s="74"/>
      <c r="D107" s="74" t="s">
        <v>221</v>
      </c>
      <c r="E107" s="74"/>
      <c r="F107" s="74" t="s">
        <v>222</v>
      </c>
      <c r="G107" s="74" t="s">
        <v>113</v>
      </c>
      <c r="H107" s="75">
        <v>3183</v>
      </c>
      <c r="I107" s="77">
        <v>3250.0736219875712</v>
      </c>
    </row>
    <row r="108" spans="2:12" ht="15">
      <c r="B108" s="71" t="s">
        <v>224</v>
      </c>
      <c r="C108" s="71"/>
      <c r="D108" s="72"/>
      <c r="E108" s="72"/>
      <c r="F108" s="72"/>
      <c r="G108" s="71" t="s">
        <v>115</v>
      </c>
      <c r="H108" s="76">
        <v>1362</v>
      </c>
      <c r="I108" s="77">
        <v>1359.7602442010484</v>
      </c>
    </row>
    <row r="109" spans="2:12" ht="15">
      <c r="B109" s="71" t="s">
        <v>225</v>
      </c>
      <c r="C109" s="71"/>
      <c r="D109" s="72"/>
      <c r="E109" s="72"/>
      <c r="F109" s="72"/>
      <c r="G109" s="71" t="s">
        <v>115</v>
      </c>
      <c r="H109" s="76">
        <v>2218</v>
      </c>
      <c r="I109" s="77">
        <v>2255</v>
      </c>
    </row>
    <row r="110" spans="2:12">
      <c r="B110" s="71" t="s">
        <v>226</v>
      </c>
      <c r="C110" s="71"/>
      <c r="D110" s="72"/>
      <c r="E110" s="72"/>
      <c r="F110" s="72"/>
      <c r="G110" s="71" t="s">
        <v>115</v>
      </c>
      <c r="H110" s="76">
        <v>617</v>
      </c>
      <c r="I110" s="77">
        <v>641.10096912045231</v>
      </c>
      <c r="L110" s="12"/>
    </row>
    <row r="111" spans="2:12">
      <c r="B111" s="71" t="s">
        <v>227</v>
      </c>
      <c r="C111" s="71"/>
      <c r="D111" s="72"/>
      <c r="E111" s="72"/>
      <c r="F111" s="72"/>
      <c r="G111" s="71" t="s">
        <v>115</v>
      </c>
      <c r="H111" s="76">
        <v>1773</v>
      </c>
      <c r="I111" s="77">
        <v>1786.9253599903582</v>
      </c>
      <c r="L111" s="12"/>
    </row>
    <row r="112" spans="2:12">
      <c r="B112" s="71" t="s">
        <v>228</v>
      </c>
      <c r="C112" s="71"/>
      <c r="D112" s="72"/>
      <c r="E112" s="72"/>
      <c r="F112" s="72"/>
      <c r="G112" s="71" t="s">
        <v>115</v>
      </c>
      <c r="H112" s="76">
        <v>1640</v>
      </c>
      <c r="I112" s="77">
        <v>1652.480047788642</v>
      </c>
      <c r="L112" s="12"/>
    </row>
    <row r="113" spans="2:12">
      <c r="B113" s="71" t="s">
        <v>229</v>
      </c>
      <c r="C113" s="71"/>
      <c r="D113" s="72"/>
      <c r="E113" s="72"/>
      <c r="F113" s="72"/>
      <c r="G113" s="71" t="s">
        <v>115</v>
      </c>
      <c r="H113" s="76">
        <v>2909</v>
      </c>
      <c r="I113" s="77">
        <v>2960.8959474730082</v>
      </c>
      <c r="L113" s="12"/>
    </row>
    <row r="114" spans="2:12">
      <c r="B114" s="74" t="s">
        <v>230</v>
      </c>
      <c r="C114" s="74"/>
      <c r="D114" s="74" t="s">
        <v>231</v>
      </c>
      <c r="E114" s="74"/>
      <c r="F114" s="74"/>
      <c r="G114" s="74" t="s">
        <v>117</v>
      </c>
      <c r="H114" s="75">
        <v>426</v>
      </c>
      <c r="I114" s="77">
        <v>436.97578681847415</v>
      </c>
      <c r="L114" s="12"/>
    </row>
    <row r="115" spans="2:12">
      <c r="B115" s="74" t="s">
        <v>232</v>
      </c>
      <c r="C115" s="74"/>
      <c r="D115" s="74" t="s">
        <v>233</v>
      </c>
      <c r="E115" s="74"/>
      <c r="F115" s="74"/>
      <c r="G115" s="74" t="s">
        <v>117</v>
      </c>
      <c r="H115" s="75">
        <v>255</v>
      </c>
      <c r="I115" s="77">
        <v>255.65763795491083</v>
      </c>
      <c r="L115" s="12"/>
    </row>
    <row r="116" spans="2:12">
      <c r="B116" s="74" t="s">
        <v>234</v>
      </c>
      <c r="C116" s="74"/>
      <c r="D116" s="74" t="s">
        <v>117</v>
      </c>
      <c r="E116" s="74"/>
      <c r="F116" s="74"/>
      <c r="G116" s="74" t="s">
        <v>117</v>
      </c>
      <c r="H116" s="75">
        <v>1680</v>
      </c>
      <c r="I116" s="77">
        <v>2201</v>
      </c>
      <c r="L116" s="12"/>
    </row>
    <row r="117" spans="2:12">
      <c r="B117" s="74" t="s">
        <v>235</v>
      </c>
      <c r="C117" s="74"/>
      <c r="D117" s="74" t="s">
        <v>236</v>
      </c>
      <c r="E117" s="74"/>
      <c r="F117" s="74"/>
      <c r="G117" s="74" t="s">
        <v>117</v>
      </c>
      <c r="H117" s="75">
        <v>995</v>
      </c>
      <c r="I117" s="77">
        <v>1036.2416447870869</v>
      </c>
      <c r="L117" s="12"/>
    </row>
    <row r="118" spans="2:12">
      <c r="L118" s="12"/>
    </row>
    <row r="119" spans="2:12">
      <c r="L119" s="12"/>
    </row>
    <row r="120" spans="2:12">
      <c r="L120" s="12"/>
    </row>
    <row r="121" spans="2:12">
      <c r="L121" s="12"/>
    </row>
    <row r="122" spans="2:12">
      <c r="L122" s="12"/>
    </row>
    <row r="123" spans="2:12">
      <c r="L123" s="12"/>
    </row>
    <row r="124" spans="2:12">
      <c r="L124" s="12"/>
    </row>
    <row r="125" spans="2:12">
      <c r="L125" s="12"/>
    </row>
    <row r="126" spans="2:12">
      <c r="L126" s="12"/>
    </row>
    <row r="127" spans="2:12">
      <c r="L127" s="12"/>
    </row>
    <row r="128" spans="2:12">
      <c r="L128" s="12"/>
    </row>
    <row r="129" spans="12:12">
      <c r="L129" s="12"/>
    </row>
    <row r="130" spans="12:12">
      <c r="L130" s="12"/>
    </row>
    <row r="131" spans="12:12">
      <c r="L131" s="12"/>
    </row>
    <row r="132" spans="12:12">
      <c r="L132" s="12"/>
    </row>
    <row r="133" spans="12:12">
      <c r="L133" s="12"/>
    </row>
    <row r="134" spans="12:12">
      <c r="L134" s="12"/>
    </row>
    <row r="135" spans="12:12">
      <c r="L135" s="12"/>
    </row>
  </sheetData>
  <autoFilter ref="B19:I19" xr:uid="{00000000-0001-0000-0100-000000000000}"/>
  <sortState xmlns:xlrd2="http://schemas.microsoft.com/office/spreadsheetml/2017/richdata2" ref="B20:I117">
    <sortCondition ref="G20:G117"/>
    <sortCondition ref="B20:B117"/>
  </sortState>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4 O14 M16:M91 O16:O91">
    <cfRule type="cellIs" dxfId="3" priority="1" stopIfTrue="1" operator="equal">
      <formula>0</formula>
    </cfRule>
  </conditionalFormatting>
  <conditionalFormatting sqref="N14:N91 P14:P91">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1006B696B9658CEA949B94796E06A8DED2C" ma:contentTypeVersion="4" ma:contentTypeDescription="This is a core content type for LGBCE Reviews." ma:contentTypeScope="" ma:versionID="ef535133db06dd7df073c5db07bd111e">
  <xsd:schema xmlns:xsd="http://www.w3.org/2001/XMLSchema" xmlns:xs="http://www.w3.org/2001/XMLSchema" xmlns:p="http://schemas.microsoft.com/office/2006/metadata/properties" xmlns:ns1="http://schemas.microsoft.com/sharepoint/v3" xmlns:ns2="07a766d4-cf60-4260-9f49-242aaa07e1bd" targetNamespace="http://schemas.microsoft.com/office/2006/metadata/properties" ma:root="true" ma:fieldsID="02cfe7242dce977486c341e7b06544fc" ns1:_="" ns2:_="">
    <xsd:import namespace="http://schemas.microsoft.com/sharepoint/v3"/>
    <xsd:import namespace="07a766d4-cf60-4260-9f49-242aaa07e1bd"/>
    <xsd:element name="properties">
      <xsd:complexType>
        <xsd:sequence>
          <xsd:element name="documentManagement">
            <xsd:complexType>
              <xsd:all>
                <xsd:element ref="ns2:Retention_x0020_Period" minOccurs="0"/>
                <xsd:element ref="ns2:Retention_x0020_Date" minOccurs="0"/>
                <xsd:element ref="ns2:Review_x0020_Document_x0020_Type" minOccurs="0"/>
                <xsd:element ref="ns2:ForLeadCommissionerReview" minOccurs="0"/>
                <xsd:element ref="ns2:AuthorityType" minOccurs="0"/>
                <xsd:element ref="ns2:ReviewType" minOccurs="0"/>
                <xsd:element ref="ns2:ReviewStage" minOccurs="0"/>
                <xsd:element ref="ns2:ReferenceYear" minOccurs="0"/>
                <xsd:element ref="ns2:ApprovedForCommission" minOccurs="0"/>
                <xsd:element ref="ns2:TaxCatchAllLabel" minOccurs="0"/>
                <xsd:element ref="ns2:d08e702f979e48d3863205ea645082c2" minOccurs="0"/>
                <xsd:element ref="ns2:TaxCatchAll"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20" nillable="true" ma:displayName="Original Expiration Date" ma:hidden="true" ma:internalName="_dlc_ExpireDateSaved" ma:readOnly="true">
      <xsd:simpleType>
        <xsd:restriction base="dms:DateTime"/>
      </xsd:simpleType>
    </xsd:element>
    <xsd:element name="_dlc_ExpireDate" ma:index="21"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2" nillable="true" ma:displayName="Retention Period" ma:default="7 years" ma:format="Dropdown" ma:internalName="Retention_x0020_Period">
      <xsd:simpleType>
        <xsd:union memberTypes="dms:Text">
          <xsd:simpleType>
            <xsd:restriction base="dms:Choice">
              <xsd:enumeration value="1 year"/>
              <xsd:enumeration value="2 years"/>
              <xsd:enumeration value="5 years"/>
              <xsd:enumeration value="7 years"/>
              <xsd:enumeration value="10 years"/>
              <xsd:enumeration value="Forever"/>
            </xsd:restriction>
          </xsd:simpleType>
        </xsd:union>
      </xsd:simpleType>
    </xsd:element>
    <xsd:element name="Retention_x0020_Date" ma:index="3" nillable="true" ma:displayName="Retention Date" ma:format="DateOnly" ma:internalName="Retention_x0020_Date">
      <xsd:simpleType>
        <xsd:restriction base="dms:DateTime"/>
      </xsd:simpleType>
    </xsd:element>
    <xsd:element name="Review_x0020_Document_x0020_Type" ma:index="4" nillable="true" ma:displayName="Review Document Type" ma:format="Dropdown" ma:internalName="Review_x0020_Document_x0020_Type">
      <xsd:simpleType>
        <xsd:union memberTypes="dms:Text">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cil Size Stage"/>
              <xsd:enumeration value="Submissions - Warding Stage"/>
            </xsd:restriction>
          </xsd:simpleType>
        </xsd:union>
      </xsd:simpleType>
    </xsd:element>
    <xsd:element name="ForLeadCommissionerReview" ma:index="6" nillable="true" ma:displayName="For Lead Commissioner Review" ma:default="0" ma:internalName="ForLeadCommissionerReview">
      <xsd:simpleType>
        <xsd:restriction base="dms:Boolean"/>
      </xsd:simpleType>
    </xsd:element>
    <xsd:element name="AuthorityType" ma:index="7" nillable="true" ma:displayName="Authority Type" ma:format="Dropdown" ma:internalName="AuthorityType">
      <xsd:simpleType>
        <xsd:union memberTypes="dms:Text">
          <xsd:simpleType>
            <xsd:restriction base="dms:Choice">
              <xsd:enumeration value="County Council"/>
              <xsd:enumeration value="District Council"/>
              <xsd:enumeration value="District Type"/>
              <xsd:enumeration value="London Borough"/>
              <xsd:enumeration value="Metropolitan District"/>
              <xsd:enumeration value="Two-Tier District"/>
              <xsd:enumeration value="Unitary Authority"/>
              <xsd:enumeration value="Unitary County"/>
              <xsd:enumeration value="Unitary District"/>
            </xsd:restriction>
          </xsd:simpleType>
        </xsd:union>
      </xsd:simpleType>
    </xsd:element>
    <xsd:element name="ReviewType" ma:index="8" nillable="true" ma:displayName="Review Type" ma:format="Dropdown" ma:internalName="ReviewType">
      <xsd:simpleType>
        <xsd:union memberTypes="dms:Text">
          <xsd:simpleType>
            <xsd:restriction base="dms:Choice">
              <xsd:enumeration value="Intervention"/>
              <xsd:enumeration value="Request"/>
              <xsd:enumeration value="Int/Req"/>
              <xsd:enumeration value="Merger"/>
              <xsd:enumeration value="PER"/>
              <xsd:enumeration value="PER &amp; Intervention"/>
              <xsd:enumeration value="Time"/>
            </xsd:restriction>
          </xsd:simpleType>
        </xsd:union>
      </xsd:simpleType>
    </xsd:element>
    <xsd:element name="ReviewStage" ma:index="9" nillable="true" ma:displayName="Review Stage" ma:format="Dropdown" ma:internalName="ReviewStage">
      <xsd:simpleType>
        <xsd:restriction base="dms:Choice">
          <xsd:enumeration value="Preliminary"/>
          <xsd:enumeration value="Council Size"/>
          <xsd:enumeration value="Draft Recommendations"/>
          <xsd:enumeration value="Final Recommendations"/>
        </xsd:restriction>
      </xsd:simpleType>
    </xsd:element>
    <xsd:element name="ReferenceYear" ma:index="10" nillable="true" ma:displayName="Reference Year" ma:format="Dropdown" ma:internalName="ReferenceYear">
      <xsd:simpleType>
        <xsd:union memberTypes="dms:Text">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union>
      </xsd:simpleType>
    </xsd:element>
    <xsd:element name="ApprovedForCommission" ma:index="11" nillable="true" ma:displayName="Approved For Commission" ma:default="0" ma:internalName="ApprovedForCommission">
      <xsd:simpleType>
        <xsd:restriction base="dms:Boolean"/>
      </xsd:simpleType>
    </xsd:element>
    <xsd:element name="TaxCatchAllLabel" ma:index="12" nillable="true" ma:displayName="Taxonomy Catch All Column1" ma:hidden="true" ma:list="{3dc7af51-5934-465b-b9b0-fe4c19181c06}" ma:internalName="TaxCatchAllLabel" ma:readOnly="true" ma:showField="CatchAllDataLabel" ma:web="693f2b93-3cbe-4ebb-bed3-28b47ef238e7">
      <xsd:complexType>
        <xsd:complexContent>
          <xsd:extension base="dms:MultiChoiceLookup">
            <xsd:sequence>
              <xsd:element name="Value" type="dms:Lookup" maxOccurs="unbounded" minOccurs="0" nillable="true"/>
            </xsd:sequence>
          </xsd:extension>
        </xsd:complexContent>
      </xsd:complexType>
    </xsd:element>
    <xsd:element name="d08e702f979e48d3863205ea645082c2" ma:index="18"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3dc7af51-5934-465b-b9b0-fe4c19181c06}" ma:internalName="TaxCatchAll" ma:showField="CatchAllData" ma:web="693f2b93-3cbe-4ebb-bed3-28b47ef23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AuthorityType xmlns="07a766d4-cf60-4260-9f49-242aaa07e1bd" xsi:nil="true"/>
    <ReferenceYear xmlns="07a766d4-cf60-4260-9f49-242aaa07e1bd" xsi:nil="true"/>
    <Retention_x0020_Date xmlns="07a766d4-cf60-4260-9f49-242aaa07e1bd" xsi:nil="true"/>
    <Retention_x0020_Period xmlns="07a766d4-cf60-4260-9f49-242aaa07e1bd">7 years</Retention_x0020_Period>
    <ForLeadCommissionerReview xmlns="07a766d4-cf60-4260-9f49-242aaa07e1bd">false</ForLeadCommissionerReview>
    <Review_x0020_Document_x0020_Type xmlns="07a766d4-cf60-4260-9f49-242aaa07e1bd" xsi:nil="true"/>
    <ReviewType xmlns="07a766d4-cf60-4260-9f49-242aaa07e1bd" xsi:nil="tru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Blackpool</TermName>
          <TermId xmlns="http://schemas.microsoft.com/office/infopath/2007/PartnerControls">4e749b22-bdd8-4b4f-be81-499a94582af1</TermId>
        </TermInfo>
      </Terms>
    </d08e702f979e48d3863205ea645082c2>
    <TaxCatchAll xmlns="07a766d4-cf60-4260-9f49-242aaa07e1bd">
      <Value>5</Value>
    </TaxCatchAll>
  </documentManagement>
</p:properti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383954fa-2a65-4d57-99ac-c02654c3af93" ContentTypeId="0x010100E7BD6A8A66F7CB4BBA2B02F0531791BE01" PreviousValue="false" LastSyncTimeStamp="2025-06-20T11:35:53.817Z"/>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40BDCEA5-1216-46E7-9F21-8C3DE7F2A9BB}"/>
</file>

<file path=customXml/itemProps2.xml><?xml version="1.0" encoding="utf-8"?>
<ds:datastoreItem xmlns:ds="http://schemas.openxmlformats.org/officeDocument/2006/customXml" ds:itemID="{4C1DE274-EFF0-4630-B066-493C6358DED3}"/>
</file>

<file path=customXml/itemProps3.xml><?xml version="1.0" encoding="utf-8"?>
<ds:datastoreItem xmlns:ds="http://schemas.openxmlformats.org/officeDocument/2006/customXml" ds:itemID="{255B7FDA-1106-4372-997E-8FE17782560C}"/>
</file>

<file path=customXml/itemProps4.xml><?xml version="1.0" encoding="utf-8"?>
<ds:datastoreItem xmlns:ds="http://schemas.openxmlformats.org/officeDocument/2006/customXml" ds:itemID="{77BAC0C3-7CB7-4C3D-8C63-B3C372721FBD}"/>
</file>

<file path=customXml/itemProps5.xml><?xml version="1.0" encoding="utf-8"?>
<ds:datastoreItem xmlns:ds="http://schemas.openxmlformats.org/officeDocument/2006/customXml" ds:itemID="{F32517F3-8BA6-431C-B550-164F7DD25866}"/>
</file>

<file path=customXml/itemProps6.xml><?xml version="1.0" encoding="utf-8"?>
<ds:datastoreItem xmlns:ds="http://schemas.openxmlformats.org/officeDocument/2006/customXml" ds:itemID="{FB171E20-2A8C-40EF-8DEC-BFA7918C2F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2025-11-24T16:10:54Z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0x010100E7BD6A8A66F7CB4BBA2B02F0531791BE01006B696B9658CEA949B94796E06A8DED2C</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
  </property>
  <property fmtid="{D5CDD505-2E9C-101B-9397-08002B2CF9AE}" pid="12" name="ItemRetentionFormula">
    <vt:lpwstr/>
  </property>
  <property fmtid="{D5CDD505-2E9C-101B-9397-08002B2CF9AE}" pid="13" name="AuthorityName">
    <vt:lpwstr>5;#Blackpool|4e749b22-bdd8-4b4f-be81-499a94582af1</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