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lgbce.sharepoint.com/sites/ReviewSystem/Sandwell/Review Documents/Review/0.5 Electoral Data/Sandwell_Rebuilt/Sandwell_Rebuilt/"/>
    </mc:Choice>
  </mc:AlternateContent>
  <xr:revisionPtr revIDLastSave="8" documentId="8_{2E3010B5-0F75-4B35-B22E-D7A31252CA78}" xr6:coauthVersionLast="47" xr6:coauthVersionMax="47" xr10:uidLastSave="{A0790956-18F6-4CBC-99D5-9263AEAD7320}"/>
  <bookViews>
    <workbookView xWindow="28680" yWindow="-120" windowWidth="29040" windowHeight="15720"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 i="7" l="1"/>
  <c r="M5" i="7" l="1"/>
  <c r="L5" i="7"/>
  <c r="O91" i="7" l="1"/>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O14" i="7"/>
  <c r="M14" i="7"/>
  <c r="N38" i="7"/>
  <c r="P38" i="7"/>
  <c r="N39" i="7"/>
  <c r="P39" i="7"/>
  <c r="N40" i="7"/>
  <c r="P40" i="7"/>
  <c r="N41" i="7"/>
  <c r="P41" i="7"/>
  <c r="N42" i="7"/>
  <c r="P42" i="7"/>
  <c r="N43" i="7"/>
  <c r="P43" i="7"/>
  <c r="N44" i="7"/>
  <c r="P44" i="7"/>
  <c r="N45" i="7"/>
  <c r="P45" i="7"/>
  <c r="N46" i="7"/>
  <c r="P46" i="7"/>
  <c r="N47" i="7"/>
  <c r="P47" i="7"/>
  <c r="N48" i="7"/>
  <c r="P48" i="7"/>
  <c r="N49" i="7"/>
  <c r="P49" i="7"/>
  <c r="N50" i="7"/>
  <c r="P50" i="7"/>
  <c r="N51" i="7"/>
  <c r="P51" i="7"/>
  <c r="N52" i="7"/>
  <c r="P52" i="7"/>
  <c r="N53" i="7"/>
  <c r="P53" i="7"/>
  <c r="N54" i="7"/>
  <c r="P54" i="7"/>
  <c r="N55" i="7"/>
  <c r="P55" i="7"/>
  <c r="N56" i="7"/>
  <c r="P56" i="7"/>
  <c r="N57" i="7"/>
  <c r="P57" i="7"/>
  <c r="N58" i="7"/>
  <c r="P58" i="7"/>
  <c r="N59" i="7"/>
  <c r="P59" i="7"/>
  <c r="N60" i="7"/>
  <c r="P60" i="7"/>
  <c r="N61" i="7"/>
  <c r="P61" i="7"/>
  <c r="N62" i="7"/>
  <c r="P62" i="7"/>
  <c r="N63" i="7"/>
  <c r="P63" i="7"/>
  <c r="N64" i="7"/>
  <c r="P64" i="7"/>
  <c r="N65" i="7"/>
  <c r="P65" i="7"/>
  <c r="N66" i="7"/>
  <c r="P66" i="7"/>
  <c r="N67" i="7"/>
  <c r="P67" i="7"/>
  <c r="N68" i="7"/>
  <c r="P68" i="7"/>
  <c r="N69" i="7"/>
  <c r="P69" i="7"/>
  <c r="N70" i="7"/>
  <c r="P70" i="7"/>
  <c r="N71" i="7"/>
  <c r="P71" i="7"/>
  <c r="N72" i="7"/>
  <c r="P72" i="7"/>
  <c r="N73" i="7"/>
  <c r="P73" i="7"/>
  <c r="N74" i="7"/>
  <c r="P74" i="7"/>
  <c r="N75" i="7"/>
  <c r="P75" i="7"/>
  <c r="N76" i="7"/>
  <c r="P76" i="7"/>
  <c r="N77" i="7"/>
  <c r="P77" i="7"/>
  <c r="N78" i="7"/>
  <c r="P78" i="7"/>
  <c r="N79" i="7"/>
  <c r="P79" i="7"/>
  <c r="N80" i="7"/>
  <c r="P80" i="7"/>
  <c r="N81" i="7"/>
  <c r="P81" i="7"/>
  <c r="N82" i="7"/>
  <c r="P82" i="7"/>
  <c r="N83" i="7"/>
  <c r="P83" i="7"/>
  <c r="N84" i="7"/>
  <c r="P84" i="7"/>
  <c r="N85" i="7"/>
  <c r="P85" i="7"/>
  <c r="N86" i="7"/>
  <c r="P86" i="7"/>
  <c r="N87" i="7"/>
  <c r="P87" i="7"/>
  <c r="N88" i="7"/>
  <c r="P88" i="7"/>
  <c r="N89" i="7"/>
  <c r="P89" i="7"/>
  <c r="N90" i="7"/>
  <c r="P90" i="7"/>
  <c r="N91" i="7"/>
  <c r="P91" i="7"/>
  <c r="M4" i="7"/>
  <c r="M6" i="7" s="1"/>
  <c r="L4" i="7"/>
  <c r="L6" i="7"/>
  <c r="N34" i="7" l="1"/>
  <c r="P16" i="7"/>
  <c r="P36" i="7"/>
  <c r="P33" i="7"/>
  <c r="P34" i="7"/>
  <c r="P31" i="7"/>
  <c r="P25" i="7"/>
  <c r="P32" i="7"/>
  <c r="P23" i="7"/>
  <c r="P37" i="7"/>
  <c r="P24" i="7"/>
  <c r="P35" i="7"/>
  <c r="N36" i="7"/>
  <c r="N35" i="7"/>
  <c r="N33" i="7"/>
  <c r="N16" i="7"/>
  <c r="N20" i="7"/>
  <c r="N22" i="7"/>
  <c r="N29" i="7"/>
  <c r="N18" i="7"/>
  <c r="N32" i="7"/>
  <c r="N30" i="7"/>
  <c r="N19" i="7"/>
  <c r="N28" i="7"/>
  <c r="N23" i="7"/>
  <c r="N21" i="7"/>
  <c r="N26" i="7"/>
  <c r="N25" i="7"/>
  <c r="N17" i="7"/>
  <c r="N31" i="7"/>
  <c r="N15" i="7"/>
  <c r="N37" i="7"/>
  <c r="N24" i="7"/>
  <c r="N14" i="7"/>
  <c r="P27" i="7"/>
  <c r="P28" i="7"/>
  <c r="P26" i="7"/>
  <c r="N27" i="7"/>
  <c r="P19" i="7"/>
  <c r="P21" i="7"/>
  <c r="P22" i="7"/>
  <c r="P20" i="7"/>
  <c r="P18" i="7"/>
  <c r="P15" i="7"/>
  <c r="P30" i="7"/>
  <c r="P29" i="7"/>
  <c r="P17" i="7"/>
  <c r="P14" i="7"/>
</calcChain>
</file>

<file path=xl/sharedStrings.xml><?xml version="1.0" encoding="utf-8"?>
<sst xmlns="http://schemas.openxmlformats.org/spreadsheetml/2006/main" count="444" uniqueCount="265">
  <si>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</si>
  <si>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</si>
  <si>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</si>
  <si>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</si>
  <si>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</si>
  <si>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</si>
  <si>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</si>
  <si>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</si>
  <si>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</si>
  <si>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</si>
  <si>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</si>
  <si>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</si>
  <si>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</si>
  <si>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</si>
  <si>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</si>
  <si>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</si>
  <si>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</si>
  <si>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</si>
  <si>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</si>
  <si>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</si>
  <si>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</si>
  <si>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</si>
  <si>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</si>
  <si>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</si>
  <si>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</si>
  <si>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</si>
  <si>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</si>
  <si>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</si>
  <si>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</si>
  <si>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</si>
  <si>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</si>
  <si>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</si>
  <si>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</si>
  <si>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</si>
  <si>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</si>
  <si>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</si>
  <si>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</si>
  <si>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</si>
  <si>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</si>
  <si>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</si>
  <si>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</si>
  <si>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</si>
  <si>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</si>
  <si>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</si>
  <si>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</si>
  <si>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</si>
  <si>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</si>
  <si>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</si>
  <si>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</si>
  <si>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2023</t>
  </si>
  <si>
    <t>Electorate 2030</t>
  </si>
  <si>
    <t>Name of ward</t>
  </si>
  <si>
    <t>Number of cllrs per ward</t>
  </si>
  <si>
    <t>Variance 2023</t>
  </si>
  <si>
    <t>Variance 2030</t>
  </si>
  <si>
    <t>EX1</t>
  </si>
  <si>
    <t>Example 1</t>
  </si>
  <si>
    <t>Little Example</t>
  </si>
  <si>
    <t>Little and Even Littler</t>
  </si>
  <si>
    <t>Example</t>
  </si>
  <si>
    <t>Abbey</t>
  </si>
  <si>
    <t>EX2</t>
  </si>
  <si>
    <t>Example 2</t>
  </si>
  <si>
    <t>Even Littler Example</t>
  </si>
  <si>
    <t>Blackheath</t>
  </si>
  <si>
    <t>EX3</t>
  </si>
  <si>
    <t>Example 3</t>
  </si>
  <si>
    <t>Medium Example</t>
  </si>
  <si>
    <t>Bristnall</t>
  </si>
  <si>
    <t>EX4</t>
  </si>
  <si>
    <t>Example 4</t>
  </si>
  <si>
    <t>Big Example</t>
  </si>
  <si>
    <t>Big Example East</t>
  </si>
  <si>
    <t>Charlemont with Grove Vale</t>
  </si>
  <si>
    <t>EX5</t>
  </si>
  <si>
    <t>Example 5</t>
  </si>
  <si>
    <t>Big Example West</t>
  </si>
  <si>
    <t>Cradley Heath and Old Hill</t>
  </si>
  <si>
    <t>Friar Park</t>
  </si>
  <si>
    <t>ABA</t>
  </si>
  <si>
    <t>Great Barr with Yew Tree</t>
  </si>
  <si>
    <t>ABB</t>
  </si>
  <si>
    <t>Great Bridge</t>
  </si>
  <si>
    <t>ABC</t>
  </si>
  <si>
    <t>Greets Green and Lyng</t>
  </si>
  <si>
    <t>ABD</t>
  </si>
  <si>
    <t>Hateley Heath</t>
  </si>
  <si>
    <t>ABE</t>
  </si>
  <si>
    <t>Langley</t>
  </si>
  <si>
    <t>ABF</t>
  </si>
  <si>
    <t>Newton</t>
  </si>
  <si>
    <t>ABG</t>
  </si>
  <si>
    <t>Old Warley</t>
  </si>
  <si>
    <t>BLA</t>
  </si>
  <si>
    <t>Oldbury</t>
  </si>
  <si>
    <t>BLB</t>
  </si>
  <si>
    <t>Princes End</t>
  </si>
  <si>
    <t>BLC</t>
  </si>
  <si>
    <t>Rowley</t>
  </si>
  <si>
    <t>BLD</t>
  </si>
  <si>
    <t>Smethwick</t>
  </si>
  <si>
    <t>BLE</t>
  </si>
  <si>
    <t>Soho and Victoria</t>
  </si>
  <si>
    <t>BLF</t>
  </si>
  <si>
    <t>St Pauls</t>
  </si>
  <si>
    <t>BLG</t>
  </si>
  <si>
    <t>Tipton Green</t>
  </si>
  <si>
    <t>BLH</t>
  </si>
  <si>
    <t>Tividale</t>
  </si>
  <si>
    <t>BRA</t>
  </si>
  <si>
    <t>Wednesbury North</t>
  </si>
  <si>
    <t>BRB</t>
  </si>
  <si>
    <t>Wednesbury South</t>
  </si>
  <si>
    <t>BRC</t>
  </si>
  <si>
    <t>West Bromwich Central</t>
  </si>
  <si>
    <t>BRD</t>
  </si>
  <si>
    <t>BRE</t>
  </si>
  <si>
    <t>BRF</t>
  </si>
  <si>
    <t>BRG</t>
  </si>
  <si>
    <t>BRH</t>
  </si>
  <si>
    <t>CHA</t>
  </si>
  <si>
    <t>CHB</t>
  </si>
  <si>
    <t>CHC</t>
  </si>
  <si>
    <t>CHD</t>
  </si>
  <si>
    <t>CHE</t>
  </si>
  <si>
    <t>CHF</t>
  </si>
  <si>
    <t>CHG</t>
  </si>
  <si>
    <t>CRA</t>
  </si>
  <si>
    <t>CRB</t>
  </si>
  <si>
    <t>CRC</t>
  </si>
  <si>
    <t>CRD</t>
  </si>
  <si>
    <t>CRE</t>
  </si>
  <si>
    <t>CRF</t>
  </si>
  <si>
    <t>CRG</t>
  </si>
  <si>
    <t>CRH</t>
  </si>
  <si>
    <t>FPA</t>
  </si>
  <si>
    <t>FPB</t>
  </si>
  <si>
    <t>FPC</t>
  </si>
  <si>
    <t>FPD</t>
  </si>
  <si>
    <t>GBA</t>
  </si>
  <si>
    <t>GBB</t>
  </si>
  <si>
    <t>GBC</t>
  </si>
  <si>
    <t>GBD</t>
  </si>
  <si>
    <t>GGA</t>
  </si>
  <si>
    <t>GGB</t>
  </si>
  <si>
    <t>GGC</t>
  </si>
  <si>
    <t>GGD</t>
  </si>
  <si>
    <t>GGE</t>
  </si>
  <si>
    <t>GGF</t>
  </si>
  <si>
    <t>GGG</t>
  </si>
  <si>
    <t>GYA</t>
  </si>
  <si>
    <t>GYB</t>
  </si>
  <si>
    <t>GYC</t>
  </si>
  <si>
    <t>GYD</t>
  </si>
  <si>
    <t>GYE</t>
  </si>
  <si>
    <t>GYF</t>
  </si>
  <si>
    <t>GYG</t>
  </si>
  <si>
    <t>HHA</t>
  </si>
  <si>
    <t>HHB</t>
  </si>
  <si>
    <t>HHC</t>
  </si>
  <si>
    <t>HHD</t>
  </si>
  <si>
    <t>HHE</t>
  </si>
  <si>
    <t>HHF</t>
  </si>
  <si>
    <t>HHG</t>
  </si>
  <si>
    <t>HHH</t>
  </si>
  <si>
    <t>LAA</t>
  </si>
  <si>
    <t>LAB</t>
  </si>
  <si>
    <t>LAC</t>
  </si>
  <si>
    <t>LAD</t>
  </si>
  <si>
    <t>LAE</t>
  </si>
  <si>
    <t>LAF</t>
  </si>
  <si>
    <t>LAG</t>
  </si>
  <si>
    <t>NEA</t>
  </si>
  <si>
    <t>NEB</t>
  </si>
  <si>
    <t>NEC</t>
  </si>
  <si>
    <t>NED</t>
  </si>
  <si>
    <t>NEE</t>
  </si>
  <si>
    <t>OLA</t>
  </si>
  <si>
    <t>OLB</t>
  </si>
  <si>
    <t>OLC</t>
  </si>
  <si>
    <t>OLD</t>
  </si>
  <si>
    <t>OLE</t>
  </si>
  <si>
    <t>OLF</t>
  </si>
  <si>
    <t>OWA</t>
  </si>
  <si>
    <t>OWB</t>
  </si>
  <si>
    <t>OWC</t>
  </si>
  <si>
    <t>OWD</t>
  </si>
  <si>
    <t>OWE</t>
  </si>
  <si>
    <t>OWF</t>
  </si>
  <si>
    <t>OWG</t>
  </si>
  <si>
    <t>OWH</t>
  </si>
  <si>
    <t>PEA</t>
  </si>
  <si>
    <t>PEB</t>
  </si>
  <si>
    <t>PEC</t>
  </si>
  <si>
    <t>PED</t>
  </si>
  <si>
    <t>PEE</t>
  </si>
  <si>
    <t>PEF</t>
  </si>
  <si>
    <t>PEG</t>
  </si>
  <si>
    <t>ROA</t>
  </si>
  <si>
    <t>ROB</t>
  </si>
  <si>
    <t>ROC</t>
  </si>
  <si>
    <t>ROD</t>
  </si>
  <si>
    <t>ROE</t>
  </si>
  <si>
    <t>ROF</t>
  </si>
  <si>
    <t>ROG</t>
  </si>
  <si>
    <t>SMA</t>
  </si>
  <si>
    <t>SMB</t>
  </si>
  <si>
    <t>SMC</t>
  </si>
  <si>
    <t>SMD</t>
  </si>
  <si>
    <t>SME</t>
  </si>
  <si>
    <t>SMF</t>
  </si>
  <si>
    <t>SMG</t>
  </si>
  <si>
    <t>SMH</t>
  </si>
  <si>
    <t>SPA</t>
  </si>
  <si>
    <t>SPB</t>
  </si>
  <si>
    <t>SPC</t>
  </si>
  <si>
    <t>SPD</t>
  </si>
  <si>
    <t>SPE</t>
  </si>
  <si>
    <t>SPF</t>
  </si>
  <si>
    <t>SPG</t>
  </si>
  <si>
    <t>SVA</t>
  </si>
  <si>
    <t>SVB</t>
  </si>
  <si>
    <t>SVC</t>
  </si>
  <si>
    <t>SVD</t>
  </si>
  <si>
    <t>SVE</t>
  </si>
  <si>
    <t>SVF</t>
  </si>
  <si>
    <t>SVG</t>
  </si>
  <si>
    <t>SVH</t>
  </si>
  <si>
    <t>TGA</t>
  </si>
  <si>
    <t>TGB</t>
  </si>
  <si>
    <t>TGC</t>
  </si>
  <si>
    <t>TGD</t>
  </si>
  <si>
    <t>TGE</t>
  </si>
  <si>
    <t>TGF</t>
  </si>
  <si>
    <t>TIA</t>
  </si>
  <si>
    <t>TIB</t>
  </si>
  <si>
    <t>TIC</t>
  </si>
  <si>
    <t>TID</t>
  </si>
  <si>
    <t>TIE</t>
  </si>
  <si>
    <t>WBA</t>
  </si>
  <si>
    <t>WBB</t>
  </si>
  <si>
    <t>WBC</t>
  </si>
  <si>
    <t>WBD</t>
  </si>
  <si>
    <t>WBE</t>
  </si>
  <si>
    <t>WBF</t>
  </si>
  <si>
    <t>WBG</t>
  </si>
  <si>
    <t>WBH</t>
  </si>
  <si>
    <t>WNA</t>
  </si>
  <si>
    <t>WNB</t>
  </si>
  <si>
    <t>WNC</t>
  </si>
  <si>
    <t>WND</t>
  </si>
  <si>
    <t>WNE</t>
  </si>
  <si>
    <t>WSA</t>
  </si>
  <si>
    <t>WSB</t>
  </si>
  <si>
    <t>WSC</t>
  </si>
  <si>
    <t>WSD</t>
  </si>
  <si>
    <t>WSE</t>
  </si>
  <si>
    <t>WSF</t>
  </si>
  <si>
    <t>WSG</t>
  </si>
  <si>
    <t>Original Overall growth</t>
  </si>
  <si>
    <t>New Overall Growth</t>
  </si>
  <si>
    <t>% Growth</t>
  </si>
  <si>
    <t>%</t>
  </si>
  <si>
    <t>Future Original El per Cllr diff</t>
  </si>
  <si>
    <t>Future New El per Cllr diff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</si>
</sst>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7" x14ac:knownFonts="1">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sz val="12"/>
      <color theme="1"/>
      <name val="Calibri"/>
      <family val="2"/>
      <scheme val="minor"/>
    </font>
    <font>
      <i/>
      <sz val="12"/>
      <color theme="1"/>
      <name val="Arial"/>
      <family val="2"/>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9">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style="thin">
        <color theme="0" tint="-0.14996795556505021"/>
      </right>
      <top style="thin">
        <color indexed="64"/>
      </top>
      <bottom/>
      <diagonal/>
    </border>
    <border>
      <left style="thin">
        <color indexed="64"/>
      </left>
      <right style="thin">
        <color theme="0" tint="-0.14996795556505021"/>
      </right>
      <top/>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indexed="64"/>
      </right>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right style="thin">
        <color theme="0" tint="-0.14996795556505021"/>
      </right>
      <top style="thin">
        <color indexed="64"/>
      </top>
      <bottom/>
      <diagonal/>
    </border>
    <border>
      <left/>
      <right style="thin">
        <color theme="0" tint="-0.14996795556505021"/>
      </right>
      <top/>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6" applyNumberFormat="0" applyAlignment="0" applyProtection="0"/>
    <xf numFmtId="0" fontId="21" fillId="30" borderId="17"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8"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19" applyNumberFormat="0" applyFill="0" applyAlignment="0" applyProtection="0"/>
    <xf numFmtId="0" fontId="2" fillId="0" borderId="0" applyNumberFormat="0" applyFont="0" applyFill="0" applyAlignment="0" applyProtection="0"/>
    <xf numFmtId="0" fontId="26" fillId="0" borderId="20"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6" applyNumberFormat="0" applyAlignment="0" applyProtection="0"/>
    <xf numFmtId="0" fontId="28" fillId="0" borderId="21"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2" applyNumberFormat="0" applyFont="0" applyAlignment="0" applyProtection="0"/>
    <xf numFmtId="0" fontId="30" fillId="29" borderId="23"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4"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97">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0" fillId="3" borderId="11" xfId="0" applyFill="1" applyBorder="1" applyAlignment="1">
      <alignment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1" xfId="0" applyFont="1" applyFill="1" applyBorder="1" applyAlignment="1">
      <alignment vertical="center" wrapText="1"/>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3" fillId="3" borderId="9" xfId="0" applyFont="1" applyFill="1" applyBorder="1" applyAlignment="1">
      <alignment horizontal="center" vertical="center" wrapText="1"/>
    </xf>
    <xf numFmtId="0" fontId="0" fillId="0" borderId="25" xfId="0" applyBorder="1" applyAlignment="1"/>
    <xf numFmtId="0" fontId="0" fillId="0" borderId="4" xfId="0" applyBorder="1" applyAlignment="1"/>
    <xf numFmtId="0" fontId="0" fillId="0" borderId="26" xfId="0" applyBorder="1" applyAlignment="1">
      <alignment horizontal="left"/>
    </xf>
    <xf numFmtId="0" fontId="0" fillId="0" borderId="27" xfId="0" applyBorder="1" applyAlignment="1">
      <alignment horizontal="left"/>
    </xf>
    <xf numFmtId="0" fontId="0" fillId="0" borderId="28" xfId="0" applyBorder="1" applyAlignment="1"/>
    <xf numFmtId="0" fontId="3" fillId="0" borderId="29" xfId="0" applyFont="1"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35" fillId="0" borderId="29" xfId="0" applyFont="1" applyBorder="1" applyAlignment="1"/>
    <xf numFmtId="0" fontId="0" fillId="0" borderId="31" xfId="0" applyBorder="1" applyAlignment="1"/>
    <xf numFmtId="0" fontId="0" fillId="3" borderId="32" xfId="0" applyFill="1" applyBorder="1" applyAlignment="1">
      <alignment horizontal="left" vertical="center"/>
    </xf>
    <xf numFmtId="0" fontId="35" fillId="0" borderId="32" xfId="0" applyFont="1" applyBorder="1" applyAlignment="1"/>
    <xf numFmtId="0" fontId="0" fillId="0" borderId="34" xfId="0" applyBorder="1" applyAlignment="1"/>
    <xf numFmtId="0" fontId="0" fillId="3" borderId="35" xfId="0" applyFill="1" applyBorder="1" applyAlignment="1">
      <alignment horizontal="left" vertical="center"/>
    </xf>
    <xf numFmtId="0" fontId="35" fillId="0" borderId="35" xfId="0" applyFont="1" applyBorder="1" applyAlignment="1"/>
    <xf numFmtId="0" fontId="35" fillId="0" borderId="37" xfId="0" applyFont="1" applyBorder="1" applyAlignment="1"/>
    <xf numFmtId="0" fontId="35" fillId="0" borderId="38" xfId="0" applyFont="1" applyBorder="1" applyAlignment="1"/>
    <xf numFmtId="3" fontId="3" fillId="3" borderId="0" xfId="0" applyNumberFormat="1" applyFont="1" applyFill="1" applyAlignment="1">
      <alignment vertical="center"/>
    </xf>
    <xf numFmtId="0" fontId="2" fillId="3" borderId="0" xfId="0" applyFont="1" applyFill="1" applyAlignment="1">
      <alignment vertical="center"/>
    </xf>
    <xf numFmtId="0" fontId="2" fillId="3" borderId="0" xfId="0" applyFont="1" applyFill="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5" fillId="3" borderId="0" xfId="0" applyFont="1" applyFill="1" applyAlignment="1">
      <alignment horizontal="left" vertical="center" wrapText="1"/>
    </xf>
    <xf numFmtId="3" fontId="34" fillId="0" borderId="0" xfId="47" applyNumberFormat="1" applyFont="1" applyFill="1" applyAlignment="1">
      <alignment horizontal="center" vertical="center"/>
    </xf>
    <xf numFmtId="1" fontId="3" fillId="0" borderId="0" xfId="0" applyNumberFormat="1" applyFont="1" applyFill="1" applyAlignment="1" applyProtection="1">
      <alignment horizontal="center" vertical="center"/>
      <protection locked="0"/>
    </xf>
    <xf numFmtId="3" fontId="3" fillId="0" borderId="0" xfId="0" applyNumberFormat="1" applyFont="1" applyFill="1" applyAlignment="1" applyProtection="1">
      <alignment horizontal="center" vertical="center"/>
      <protection locked="0"/>
    </xf>
    <xf numFmtId="3" fontId="34" fillId="0" borderId="0" xfId="0" applyNumberFormat="1" applyFont="1" applyFill="1" applyAlignment="1" applyProtection="1">
      <alignment horizontal="center" vertical="center"/>
      <protection locked="0"/>
    </xf>
    <xf numFmtId="3" fontId="3" fillId="0" borderId="29" xfId="0" applyNumberFormat="1" applyFont="1" applyFill="1" applyBorder="1" applyAlignment="1" applyProtection="1">
      <alignment horizontal="center" vertical="center"/>
      <protection locked="0"/>
    </xf>
    <xf numFmtId="3" fontId="34" fillId="0" borderId="30" xfId="0" applyNumberFormat="1" applyFont="1" applyFill="1" applyBorder="1" applyAlignment="1" applyProtection="1">
      <alignment horizontal="center" vertical="center"/>
      <protection locked="0"/>
    </xf>
    <xf numFmtId="3" fontId="0" fillId="0" borderId="32" xfId="0" applyNumberFormat="1" applyFill="1" applyBorder="1" applyAlignment="1">
      <alignment horizontal="center" vertical="center"/>
    </xf>
    <xf numFmtId="3" fontId="36" fillId="0" borderId="33" xfId="0" applyNumberFormat="1" applyFont="1" applyFill="1" applyBorder="1" applyAlignment="1">
      <alignment horizontal="center" vertical="center"/>
    </xf>
    <xf numFmtId="3" fontId="0" fillId="0" borderId="35" xfId="0" applyNumberFormat="1" applyFill="1" applyBorder="1" applyAlignment="1">
      <alignment horizontal="center" vertical="center"/>
    </xf>
    <xf numFmtId="3" fontId="36" fillId="0" borderId="36" xfId="0" applyNumberFormat="1" applyFont="1" applyFill="1" applyBorder="1" applyAlignment="1">
      <alignment horizontal="center" vertical="center"/>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I17" sqref="I17"/>
    </sheetView>
  </sheetViews>
  <sheetFormatPr defaultColWidth="8.84375" defaultRowHeight="15.5" x14ac:dyDescent="0.35"/>
  <cols>
    <col min="1" max="2" width="8.84375" style="1"/>
    <col min="3" max="3" width="75.3046875" style="1" customWidth="1"/>
    <col min="4" max="16384" width="8.84375" style="1"/>
  </cols>
  <sheetData>
    <row r="2" spans="2:3" x14ac:dyDescent="0.35">
      <c r="B2" s="43" t="s">
        <v>0</v>
      </c>
    </row>
    <row r="3" spans="2:3" x14ac:dyDescent="0.35">
      <c r="B3" s="17" t="s">
        <v>1</v>
      </c>
      <c r="C3" s="19"/>
    </row>
    <row r="4" spans="2:3" x14ac:dyDescent="0.35">
      <c r="B4" s="17" t="s">
        <v>2</v>
      </c>
      <c r="C4" s="36"/>
    </row>
    <row r="5" spans="2:3" x14ac:dyDescent="0.35">
      <c r="B5" s="17" t="s">
        <v>3</v>
      </c>
      <c r="C5" s="19"/>
    </row>
    <row r="6" spans="2:3" ht="18" customHeight="1" x14ac:dyDescent="0.35">
      <c r="B6" s="17" t="s">
        <v>4</v>
      </c>
      <c r="C6" s="41" t="s">
        <v>5</v>
      </c>
    </row>
    <row r="9" spans="2:3" x14ac:dyDescent="0.35">
      <c r="B9" s="43" t="s">
        <v>6</v>
      </c>
    </row>
    <row r="10" spans="2:3" x14ac:dyDescent="0.35">
      <c r="B10" s="17" t="s">
        <v>1</v>
      </c>
      <c r="C10" s="38"/>
    </row>
    <row r="11" spans="2:3" x14ac:dyDescent="0.35">
      <c r="B11" s="17" t="s">
        <v>2</v>
      </c>
      <c r="C11" s="36"/>
    </row>
    <row r="12" spans="2:3" x14ac:dyDescent="0.35">
      <c r="B12" s="17" t="s">
        <v>3</v>
      </c>
      <c r="C12" s="19"/>
    </row>
    <row r="13" spans="2:3" x14ac:dyDescent="0.35">
      <c r="B13" s="17" t="s">
        <v>4</v>
      </c>
      <c r="C13" s="19"/>
    </row>
    <row r="14" spans="2:3" x14ac:dyDescent="0.35">
      <c r="B14" s="17"/>
      <c r="C14" s="19"/>
    </row>
    <row r="15" spans="2:3" x14ac:dyDescent="0.35">
      <c r="B15" s="43" t="s">
        <v>7</v>
      </c>
    </row>
    <row r="17" spans="2:3" ht="46.5" x14ac:dyDescent="0.35">
      <c r="B17" s="16" t="s">
        <v>8</v>
      </c>
      <c r="C17" s="18" t="s">
        <v>9</v>
      </c>
    </row>
    <row r="18" spans="2:3" ht="62" x14ac:dyDescent="0.35">
      <c r="B18" s="16" t="s">
        <v>10</v>
      </c>
      <c r="C18" s="18" t="s">
        <v>11</v>
      </c>
    </row>
    <row r="19" spans="2:3" ht="62" x14ac:dyDescent="0.35">
      <c r="B19" s="16" t="s">
        <v>12</v>
      </c>
      <c r="C19" s="18" t="s">
        <v>13</v>
      </c>
    </row>
    <row r="20" spans="2:3" ht="48" customHeight="1" x14ac:dyDescent="0.35">
      <c r="B20" s="16" t="s">
        <v>14</v>
      </c>
      <c r="C20" s="18" t="s">
        <v>15</v>
      </c>
    </row>
    <row r="21" spans="2:3" ht="31" x14ac:dyDescent="0.35">
      <c r="B21" s="16" t="s">
        <v>16</v>
      </c>
      <c r="C21" s="18" t="s">
        <v>17</v>
      </c>
    </row>
    <row r="22" spans="2:3" ht="103.5" customHeight="1" x14ac:dyDescent="0.35">
      <c r="B22" s="16" t="s">
        <v>18</v>
      </c>
      <c r="C22" s="18" t="s">
        <v>19</v>
      </c>
    </row>
    <row r="23" spans="2:3" x14ac:dyDescent="0.35">
      <c r="B23" s="43" t="s">
        <v>20</v>
      </c>
    </row>
    <row r="24" spans="2:3" x14ac:dyDescent="0.35">
      <c r="B24" s="16"/>
      <c r="C24" s="18"/>
    </row>
    <row r="25" spans="2:3" ht="58.5" customHeight="1" x14ac:dyDescent="0.35">
      <c r="B25" s="16" t="s">
        <v>8</v>
      </c>
      <c r="C25" s="35" t="s">
        <v>21</v>
      </c>
    </row>
    <row r="26" spans="2:3" ht="60" customHeight="1" x14ac:dyDescent="0.35">
      <c r="B26" s="16" t="s">
        <v>10</v>
      </c>
      <c r="C26" s="35" t="s">
        <v>22</v>
      </c>
    </row>
    <row r="27" spans="2:3" ht="77.5" x14ac:dyDescent="0.35">
      <c r="B27" s="16" t="s">
        <v>12</v>
      </c>
      <c r="C27" s="35" t="s">
        <v>23</v>
      </c>
    </row>
    <row r="28" spans="2:3" x14ac:dyDescent="0.35">
      <c r="C28" s="35"/>
    </row>
    <row r="29" spans="2:3" x14ac:dyDescent="0.35">
      <c r="C29" s="35"/>
    </row>
    <row r="30" spans="2:3" x14ac:dyDescent="0.35">
      <c r="C30" s="35"/>
    </row>
    <row r="31" spans="2:3" x14ac:dyDescent="0.35">
      <c r="C31" s="35"/>
    </row>
    <row r="32" spans="2:3" x14ac:dyDescent="0.35">
      <c r="C32" s="35"/>
    </row>
    <row r="33" spans="3:3" x14ac:dyDescent="0.35">
      <c r="C33" s="35"/>
    </row>
    <row r="34" spans="3:3" x14ac:dyDescent="0.35">
      <c r="C34" s="35"/>
    </row>
    <row r="35" spans="3:3" x14ac:dyDescent="0.35">
      <c r="C35" s="35"/>
    </row>
    <row r="36" spans="3:3" x14ac:dyDescent="0.35">
      <c r="C36" s="35"/>
    </row>
  </sheetData>
  <phoneticPr fontId="5" type="noConversion"/>
  <pageMargins left="0.75" right="0.75" top="1" bottom="1" header="0.5" footer="0.5"/>
  <pageSetup paperSize="8"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Y181"/>
  <sheetViews>
    <sheetView tabSelected="1" zoomScale="72" workbookViewId="0">
      <selection activeCell="S21" sqref="S21"/>
    </sheetView>
  </sheetViews>
  <sheetFormatPr defaultColWidth="8.84375" defaultRowHeight="15.5" x14ac:dyDescent="0.35"/>
  <cols>
    <col min="1" max="1" width="2.765625" style="6" customWidth="1"/>
    <col min="2" max="2" width="9.84375" style="7" customWidth="1"/>
    <col min="3" max="6" width="23" style="5" customWidth="1"/>
    <col min="7" max="7" width="25" style="5" bestFit="1" customWidth="1"/>
    <col min="8" max="8" width="12.23046875" style="7" customWidth="1"/>
    <col min="9" max="9" width="12.23046875" style="12" customWidth="1"/>
    <col min="10" max="10" width="2.765625" style="6" customWidth="1"/>
    <col min="11" max="11" width="25.765625" style="6" customWidth="1"/>
    <col min="12" max="16" width="12.84375" style="7" customWidth="1"/>
    <col min="17" max="19" width="8.84375" style="6"/>
    <col min="20" max="20" width="15" style="6" customWidth="1"/>
    <col min="21" max="22" width="8.84375" style="6"/>
    <col min="23" max="23" width="25.84375" style="6" customWidth="1"/>
    <col min="24" max="16384" width="8.84375" style="6"/>
  </cols>
  <sheetData>
    <row r="2" spans="1:25" s="20" customFormat="1" ht="18" x14ac:dyDescent="0.35">
      <c r="B2" s="22" t="s">
        <v>24</v>
      </c>
      <c r="C2" s="22"/>
      <c r="D2" s="22"/>
      <c r="E2" s="22"/>
      <c r="F2" s="22"/>
      <c r="G2" s="22"/>
      <c r="H2" s="21"/>
      <c r="I2" s="23"/>
      <c r="L2" s="21"/>
      <c r="M2" s="21"/>
      <c r="N2" s="21"/>
      <c r="O2" s="21"/>
      <c r="P2" s="21"/>
    </row>
    <row r="3" spans="1:25" s="24" customFormat="1" x14ac:dyDescent="0.35">
      <c r="A3" s="44"/>
      <c r="B3" s="40"/>
      <c r="C3" s="40"/>
      <c r="D3" s="40"/>
      <c r="E3" s="40"/>
      <c r="F3" s="40"/>
      <c r="G3" s="34"/>
      <c r="H3" s="45"/>
      <c r="I3" s="45"/>
      <c r="J3" s="44"/>
      <c r="K3" s="27" t="s">
        <v>25</v>
      </c>
      <c r="L3" s="46">
        <v>2023</v>
      </c>
      <c r="M3" s="46">
        <v>2030</v>
      </c>
      <c r="N3" s="47"/>
      <c r="O3" s="47"/>
      <c r="P3" s="47"/>
      <c r="Q3" s="44"/>
      <c r="R3" s="44"/>
      <c r="S3" s="44"/>
      <c r="T3" s="44"/>
    </row>
    <row r="4" spans="1:25" s="24" customFormat="1" ht="15" customHeight="1" x14ac:dyDescent="0.35">
      <c r="A4" s="44"/>
      <c r="B4" s="82" t="s">
        <v>26</v>
      </c>
      <c r="C4" s="82"/>
      <c r="D4" s="82"/>
      <c r="E4" s="82"/>
      <c r="F4" s="82"/>
      <c r="G4" s="44"/>
      <c r="H4" s="44"/>
      <c r="I4" s="44"/>
      <c r="J4" s="44"/>
      <c r="K4" s="25" t="s">
        <v>27</v>
      </c>
      <c r="L4" s="26">
        <f>SUM(L14:L91)</f>
        <v>72</v>
      </c>
      <c r="M4" s="26">
        <f>SUM(L14:L91)</f>
        <v>72</v>
      </c>
      <c r="N4" s="47"/>
      <c r="O4" s="47"/>
      <c r="P4" s="47"/>
      <c r="Q4" s="44"/>
      <c r="R4" s="44"/>
      <c r="S4" s="44" t="s">
        <v>259</v>
      </c>
      <c r="T4" s="44"/>
      <c r="U4" s="44" t="s">
        <v>261</v>
      </c>
      <c r="W4" s="44" t="s">
        <v>263</v>
      </c>
      <c r="Y4" s="44" t="s">
        <v>262</v>
      </c>
    </row>
    <row r="5" spans="1:25" s="24" customFormat="1" ht="15" customHeight="1" x14ac:dyDescent="0.35">
      <c r="A5" s="44"/>
      <c r="B5" s="82"/>
      <c r="C5" s="82"/>
      <c r="D5" s="82"/>
      <c r="E5" s="82"/>
      <c r="F5" s="82"/>
      <c r="G5" s="33"/>
      <c r="H5" s="26"/>
      <c r="I5" s="26"/>
      <c r="J5" s="44"/>
      <c r="K5" s="25" t="s">
        <v>28</v>
      </c>
      <c r="L5" s="26">
        <f>SUM(H20:H181)</f>
        <v>230051</v>
      </c>
      <c r="M5" s="26">
        <f>SUM(I20:I181)</f>
        <v>240869</v>
      </c>
      <c r="N5" s="47"/>
      <c r="O5" s="47"/>
      <c r="P5" s="47"/>
      <c r="Q5" s="44"/>
      <c r="R5" s="44"/>
      <c r="S5" s="80">
        <v>11943</v>
      </c>
      <c r="T5" s="44"/>
      <c r="U5" s="81">
        <v>4.5999999999999996</v>
      </c>
      <c r="W5" s="24">
        <v>166</v>
      </c>
      <c r="Y5" s="81">
        <v>4.4000000000000004</v>
      </c>
    </row>
    <row r="6" spans="1:25" s="24" customFormat="1" ht="15.75" customHeight="1" x14ac:dyDescent="0.35">
      <c r="A6" s="44"/>
      <c r="B6" s="82"/>
      <c r="C6" s="82"/>
      <c r="D6" s="82"/>
      <c r="E6" s="82"/>
      <c r="F6" s="82"/>
      <c r="G6" s="44"/>
      <c r="H6" s="44"/>
      <c r="I6" s="44"/>
      <c r="J6" s="44"/>
      <c r="K6" s="25" t="s">
        <v>29</v>
      </c>
      <c r="L6" s="26">
        <f>L5/L4</f>
        <v>3195.1527777777778</v>
      </c>
      <c r="M6" s="26">
        <f>M5/M4</f>
        <v>3345.4027777777778</v>
      </c>
      <c r="N6" s="47"/>
      <c r="O6" s="47"/>
      <c r="P6" s="47"/>
      <c r="Q6" s="44"/>
      <c r="R6" s="44"/>
      <c r="S6" s="44"/>
      <c r="T6" s="44"/>
    </row>
    <row r="7" spans="1:25" s="24" customFormat="1" ht="15.75" customHeight="1" x14ac:dyDescent="0.35">
      <c r="A7" s="44"/>
      <c r="B7" s="48"/>
      <c r="C7" s="48"/>
      <c r="D7" s="48"/>
      <c r="E7" s="48"/>
      <c r="F7" s="48"/>
      <c r="G7" s="44"/>
      <c r="H7" s="44"/>
      <c r="I7" s="44"/>
      <c r="J7" s="44"/>
      <c r="K7" s="33"/>
      <c r="L7" s="26"/>
      <c r="M7" s="26"/>
      <c r="N7" s="47"/>
      <c r="O7" s="47"/>
      <c r="P7" s="47"/>
      <c r="Q7" s="44"/>
      <c r="R7" s="44"/>
      <c r="S7" s="44" t="s">
        <v>260</v>
      </c>
      <c r="T7" s="44"/>
      <c r="U7" s="44" t="s">
        <v>261</v>
      </c>
      <c r="W7" s="44" t="s">
        <v>264</v>
      </c>
      <c r="Y7" s="44" t="s">
        <v>262</v>
      </c>
    </row>
    <row r="8" spans="1:25" s="24" customFormat="1" ht="15.75" customHeight="1" x14ac:dyDescent="0.35">
      <c r="A8" s="44"/>
      <c r="B8" s="86" t="s">
        <v>30</v>
      </c>
      <c r="C8" s="86"/>
      <c r="D8" s="86"/>
      <c r="E8" s="86"/>
      <c r="F8" s="86"/>
      <c r="G8" s="44"/>
      <c r="H8" s="44"/>
      <c r="I8" s="44"/>
      <c r="J8" s="44"/>
      <c r="K8" s="33"/>
      <c r="L8" s="26"/>
      <c r="M8" s="26"/>
      <c r="N8" s="47"/>
      <c r="O8" s="47"/>
      <c r="P8" s="37" t="s">
        <v>31</v>
      </c>
      <c r="Q8" s="44"/>
      <c r="R8" s="44"/>
      <c r="S8" s="80">
        <f>M5-L5</f>
        <v>10818</v>
      </c>
      <c r="T8" s="44"/>
      <c r="U8" s="81">
        <v>4.7</v>
      </c>
      <c r="W8" s="24">
        <v>150</v>
      </c>
      <c r="Y8" s="81">
        <v>4.5</v>
      </c>
    </row>
    <row r="9" spans="1:25" x14ac:dyDescent="0.35">
      <c r="L9" s="6"/>
      <c r="M9" s="6"/>
    </row>
    <row r="10" spans="1:25" ht="51" customHeight="1" x14ac:dyDescent="0.35">
      <c r="B10" s="15" t="s">
        <v>32</v>
      </c>
      <c r="C10" s="15" t="s">
        <v>33</v>
      </c>
      <c r="D10" s="15" t="s">
        <v>34</v>
      </c>
      <c r="E10" s="15" t="s">
        <v>35</v>
      </c>
      <c r="F10" s="15" t="s">
        <v>36</v>
      </c>
      <c r="G10" s="15" t="s">
        <v>37</v>
      </c>
      <c r="H10" s="15" t="s">
        <v>38</v>
      </c>
      <c r="I10" s="15" t="s">
        <v>39</v>
      </c>
      <c r="J10" s="31"/>
      <c r="K10" s="15" t="s">
        <v>40</v>
      </c>
      <c r="L10" s="32" t="s">
        <v>41</v>
      </c>
      <c r="M10" s="83" t="s">
        <v>42</v>
      </c>
      <c r="N10" s="84"/>
      <c r="O10" s="84"/>
      <c r="P10" s="85"/>
    </row>
    <row r="11" spans="1:25" ht="16" thickBot="1" x14ac:dyDescent="0.4"/>
    <row r="12" spans="1:25" s="4" customFormat="1" ht="47" thickBot="1" x14ac:dyDescent="0.4">
      <c r="A12" s="49"/>
      <c r="B12" s="42" t="s">
        <v>43</v>
      </c>
      <c r="C12" s="50" t="s">
        <v>44</v>
      </c>
      <c r="D12" s="50" t="s">
        <v>45</v>
      </c>
      <c r="E12" s="50" t="s">
        <v>46</v>
      </c>
      <c r="F12" s="50" t="s">
        <v>47</v>
      </c>
      <c r="G12" s="50" t="s">
        <v>48</v>
      </c>
      <c r="H12" s="42" t="s">
        <v>49</v>
      </c>
      <c r="I12" s="42" t="s">
        <v>50</v>
      </c>
      <c r="J12" s="49"/>
      <c r="K12" s="51" t="s">
        <v>51</v>
      </c>
      <c r="L12" s="42" t="s">
        <v>52</v>
      </c>
      <c r="M12" s="42" t="s">
        <v>49</v>
      </c>
      <c r="N12" s="42" t="s">
        <v>53</v>
      </c>
      <c r="O12" s="42" t="s">
        <v>49</v>
      </c>
      <c r="P12" s="42" t="s">
        <v>54</v>
      </c>
      <c r="Q12" s="49"/>
      <c r="R12" s="49"/>
      <c r="S12" s="49"/>
      <c r="T12" s="49"/>
    </row>
    <row r="13" spans="1:25" s="4" customFormat="1" x14ac:dyDescent="0.35">
      <c r="A13" s="49"/>
      <c r="B13" s="52"/>
      <c r="C13" s="53"/>
      <c r="D13" s="53"/>
      <c r="E13" s="53"/>
      <c r="F13" s="53"/>
      <c r="G13" s="53"/>
      <c r="H13" s="52"/>
      <c r="I13" s="54"/>
      <c r="J13" s="49"/>
      <c r="K13" s="55"/>
      <c r="L13" s="52"/>
      <c r="M13" s="52"/>
      <c r="N13" s="52"/>
      <c r="O13" s="52"/>
      <c r="P13" s="52"/>
      <c r="Q13" s="49"/>
      <c r="R13" s="49"/>
      <c r="S13" s="49"/>
      <c r="T13" s="49"/>
    </row>
    <row r="14" spans="1:25" s="4" customFormat="1" x14ac:dyDescent="0.35">
      <c r="A14" s="56"/>
      <c r="B14" s="28" t="s">
        <v>55</v>
      </c>
      <c r="C14" s="29" t="s">
        <v>56</v>
      </c>
      <c r="D14" s="29" t="s">
        <v>57</v>
      </c>
      <c r="E14" s="29"/>
      <c r="F14" s="29" t="s">
        <v>58</v>
      </c>
      <c r="G14" s="29" t="s">
        <v>59</v>
      </c>
      <c r="H14" s="28">
        <v>480</v>
      </c>
      <c r="I14" s="28">
        <v>502</v>
      </c>
      <c r="J14" s="57"/>
      <c r="K14" s="66" t="s">
        <v>60</v>
      </c>
      <c r="L14" s="58">
        <v>3</v>
      </c>
      <c r="M14" s="13">
        <f t="shared" ref="M14:M45" si="0">IF(K14="",0,(SUMIF($G$20:$G$1000,K14,$H$20:$H$1000)))</f>
        <v>8293</v>
      </c>
      <c r="N14" s="14">
        <f>IF(K14="",-1,(-($L$6-(M14/L14))/$L$6))</f>
        <v>-0.13483531912488966</v>
      </c>
      <c r="O14" s="13">
        <f>IF(K14="",0,(SUMIF($G$19:$G$1000,K14,$I$19:$I$1000)))</f>
        <v>8684</v>
      </c>
      <c r="P14" s="14">
        <f>IF(K14="",-1,(-($M$6-(O14/L14))/$M$6))</f>
        <v>-0.13473298764058478</v>
      </c>
      <c r="Q14" s="59"/>
      <c r="R14" s="49"/>
      <c r="S14" s="49"/>
      <c r="T14" s="49"/>
    </row>
    <row r="15" spans="1:25" s="4" customFormat="1" x14ac:dyDescent="0.35">
      <c r="A15" s="56"/>
      <c r="B15" s="28" t="s">
        <v>61</v>
      </c>
      <c r="C15" s="29" t="s">
        <v>62</v>
      </c>
      <c r="D15" s="29" t="s">
        <v>63</v>
      </c>
      <c r="E15" s="29"/>
      <c r="F15" s="29" t="s">
        <v>58</v>
      </c>
      <c r="G15" s="29" t="s">
        <v>59</v>
      </c>
      <c r="H15" s="28">
        <v>67</v>
      </c>
      <c r="I15" s="28">
        <v>68</v>
      </c>
      <c r="J15" s="57"/>
      <c r="K15" s="67" t="s">
        <v>64</v>
      </c>
      <c r="L15" s="58">
        <v>3</v>
      </c>
      <c r="M15" s="13">
        <f t="shared" si="0"/>
        <v>9117</v>
      </c>
      <c r="N15" s="14">
        <f>IF(K15="",-1,(-($L$6-(M15/L15))/$L$6))</f>
        <v>-4.887177191144574E-2</v>
      </c>
      <c r="O15" s="13">
        <f t="shared" ref="O15:O78" si="1">IF(K15="",0,(SUMIF($G$19:$G$1000,K15,$I$19:$I$1000)))</f>
        <v>8878</v>
      </c>
      <c r="P15" s="14">
        <f>IF(K15="",-1,(-($M$6-(O15/L15))/$M$6))</f>
        <v>-0.11540297838244022</v>
      </c>
      <c r="Q15" s="59"/>
      <c r="R15" s="49"/>
      <c r="S15" s="49"/>
      <c r="T15" s="60"/>
    </row>
    <row r="16" spans="1:25" s="4" customFormat="1" x14ac:dyDescent="0.35">
      <c r="A16" s="56"/>
      <c r="B16" s="28" t="s">
        <v>65</v>
      </c>
      <c r="C16" s="29" t="s">
        <v>66</v>
      </c>
      <c r="D16" s="29" t="s">
        <v>67</v>
      </c>
      <c r="E16" s="29"/>
      <c r="F16" s="29"/>
      <c r="G16" s="29" t="s">
        <v>59</v>
      </c>
      <c r="H16" s="28">
        <v>893</v>
      </c>
      <c r="I16" s="28">
        <v>897</v>
      </c>
      <c r="J16" s="57"/>
      <c r="K16" s="67" t="s">
        <v>68</v>
      </c>
      <c r="L16" s="58">
        <v>3</v>
      </c>
      <c r="M16" s="13">
        <f t="shared" si="0"/>
        <v>8887</v>
      </c>
      <c r="N16" s="14">
        <f t="shared" ref="N16:N78" si="2">IF(K16="",-1,(-($L$6-(M16/L16))/$L$6))</f>
        <v>-7.2866451352091466E-2</v>
      </c>
      <c r="O16" s="13">
        <f t="shared" si="1"/>
        <v>8855</v>
      </c>
      <c r="P16" s="14">
        <f t="shared" ref="P16:P78" si="3">IF(K16="",-1,(-($M$6-(O16/L16))/$M$6))</f>
        <v>-0.11769468051098321</v>
      </c>
      <c r="Q16" s="59"/>
      <c r="R16" s="49"/>
      <c r="S16" s="49"/>
      <c r="T16" s="60"/>
    </row>
    <row r="17" spans="1:20" s="4" customFormat="1" x14ac:dyDescent="0.35">
      <c r="A17" s="56"/>
      <c r="B17" s="28" t="s">
        <v>69</v>
      </c>
      <c r="C17" s="29" t="s">
        <v>70</v>
      </c>
      <c r="D17" s="29" t="s">
        <v>71</v>
      </c>
      <c r="E17" s="29" t="s">
        <v>72</v>
      </c>
      <c r="F17" s="29"/>
      <c r="G17" s="29" t="s">
        <v>59</v>
      </c>
      <c r="H17" s="28">
        <v>759</v>
      </c>
      <c r="I17" s="28">
        <v>780</v>
      </c>
      <c r="J17" s="57"/>
      <c r="K17" s="67" t="s">
        <v>73</v>
      </c>
      <c r="L17" s="58">
        <v>3</v>
      </c>
      <c r="M17" s="13">
        <f t="shared" si="0"/>
        <v>9223</v>
      </c>
      <c r="N17" s="14">
        <f t="shared" si="2"/>
        <v>-3.7813354430104598E-2</v>
      </c>
      <c r="O17" s="13">
        <f t="shared" si="1"/>
        <v>9145</v>
      </c>
      <c r="P17" s="14">
        <f t="shared" si="3"/>
        <v>-8.8799305846746543E-2</v>
      </c>
      <c r="Q17" s="59"/>
      <c r="R17" s="49"/>
      <c r="S17" s="49"/>
      <c r="T17" s="60"/>
    </row>
    <row r="18" spans="1:20" s="4" customFormat="1" x14ac:dyDescent="0.35">
      <c r="A18" s="56"/>
      <c r="B18" s="28" t="s">
        <v>74</v>
      </c>
      <c r="C18" s="29" t="s">
        <v>75</v>
      </c>
      <c r="D18" s="29" t="s">
        <v>71</v>
      </c>
      <c r="E18" s="29" t="s">
        <v>76</v>
      </c>
      <c r="F18" s="29"/>
      <c r="G18" s="29" t="s">
        <v>59</v>
      </c>
      <c r="H18" s="28">
        <v>803</v>
      </c>
      <c r="I18" s="28">
        <v>824</v>
      </c>
      <c r="J18" s="57"/>
      <c r="K18" s="67" t="s">
        <v>77</v>
      </c>
      <c r="L18" s="58">
        <v>3</v>
      </c>
      <c r="M18" s="13">
        <f t="shared" si="0"/>
        <v>10429</v>
      </c>
      <c r="N18" s="14">
        <f t="shared" si="2"/>
        <v>8.8002225593455399E-2</v>
      </c>
      <c r="O18" s="13">
        <f t="shared" si="1"/>
        <v>10463</v>
      </c>
      <c r="P18" s="14">
        <f t="shared" si="3"/>
        <v>4.2525190041059605E-2</v>
      </c>
      <c r="Q18" s="59"/>
      <c r="R18" s="49"/>
      <c r="S18" s="49"/>
      <c r="T18" s="60"/>
    </row>
    <row r="19" spans="1:20" s="4" customFormat="1" x14ac:dyDescent="0.35">
      <c r="A19" s="49"/>
      <c r="B19" s="61"/>
      <c r="C19" s="62"/>
      <c r="D19" s="62"/>
      <c r="E19" s="62"/>
      <c r="F19" s="62"/>
      <c r="G19" s="62"/>
      <c r="H19" s="61"/>
      <c r="I19" s="63"/>
      <c r="J19" s="56"/>
      <c r="K19" s="67" t="s">
        <v>78</v>
      </c>
      <c r="L19" s="58">
        <v>3</v>
      </c>
      <c r="M19" s="13">
        <f t="shared" si="0"/>
        <v>8692</v>
      </c>
      <c r="N19" s="14">
        <f t="shared" si="2"/>
        <v>-9.3209766530030269E-2</v>
      </c>
      <c r="O19" s="13">
        <f t="shared" si="1"/>
        <v>8720</v>
      </c>
      <c r="P19" s="14">
        <f t="shared" si="3"/>
        <v>-0.13114597561330024</v>
      </c>
      <c r="Q19" s="59"/>
      <c r="R19" s="49"/>
      <c r="S19" s="49"/>
      <c r="T19" s="60"/>
    </row>
    <row r="20" spans="1:20" x14ac:dyDescent="0.35">
      <c r="A20" s="9"/>
      <c r="B20" s="64" t="s">
        <v>79</v>
      </c>
      <c r="C20" s="10"/>
      <c r="D20" s="11"/>
      <c r="E20" s="11"/>
      <c r="F20" s="11"/>
      <c r="G20" s="78" t="s">
        <v>60</v>
      </c>
      <c r="H20" s="87">
        <v>756</v>
      </c>
      <c r="I20" s="88">
        <v>786</v>
      </c>
      <c r="J20" s="30"/>
      <c r="K20" s="67" t="s">
        <v>80</v>
      </c>
      <c r="L20" s="58">
        <v>3</v>
      </c>
      <c r="M20" s="13">
        <f t="shared" si="0"/>
        <v>9625</v>
      </c>
      <c r="N20" s="14">
        <f t="shared" si="2"/>
        <v>4.1251722444154001E-3</v>
      </c>
      <c r="O20" s="13">
        <f t="shared" si="1"/>
        <v>9867</v>
      </c>
      <c r="P20" s="14">
        <f t="shared" si="3"/>
        <v>-1.6859786855095524E-2</v>
      </c>
      <c r="Q20" s="8"/>
      <c r="T20" s="39"/>
    </row>
    <row r="21" spans="1:20" x14ac:dyDescent="0.35">
      <c r="A21" s="9"/>
      <c r="B21" s="65" t="s">
        <v>81</v>
      </c>
      <c r="C21" s="10"/>
      <c r="D21" s="11"/>
      <c r="E21" s="11"/>
      <c r="F21" s="11"/>
      <c r="G21" s="79" t="s">
        <v>60</v>
      </c>
      <c r="H21" s="87">
        <v>1379</v>
      </c>
      <c r="I21" s="88">
        <v>1433</v>
      </c>
      <c r="J21" s="30"/>
      <c r="K21" s="67" t="s">
        <v>82</v>
      </c>
      <c r="L21" s="58">
        <v>3</v>
      </c>
      <c r="M21" s="13">
        <f t="shared" si="0"/>
        <v>9699</v>
      </c>
      <c r="N21" s="14">
        <f t="shared" si="2"/>
        <v>1.1845199542710079E-2</v>
      </c>
      <c r="O21" s="13">
        <f t="shared" si="1"/>
        <v>10037</v>
      </c>
      <c r="P21" s="14">
        <f t="shared" si="3"/>
        <v>7.8881051525872767E-5</v>
      </c>
      <c r="Q21" s="8"/>
      <c r="T21" s="39"/>
    </row>
    <row r="22" spans="1:20" x14ac:dyDescent="0.35">
      <c r="A22" s="9"/>
      <c r="B22" s="65" t="s">
        <v>83</v>
      </c>
      <c r="C22" s="10"/>
      <c r="D22" s="11"/>
      <c r="E22" s="11"/>
      <c r="F22" s="11"/>
      <c r="G22" s="79" t="s">
        <v>60</v>
      </c>
      <c r="H22" s="87">
        <v>797</v>
      </c>
      <c r="I22" s="88">
        <v>828</v>
      </c>
      <c r="J22" s="30"/>
      <c r="K22" s="67" t="s">
        <v>84</v>
      </c>
      <c r="L22" s="58">
        <v>3</v>
      </c>
      <c r="M22" s="13">
        <f t="shared" si="0"/>
        <v>9473</v>
      </c>
      <c r="N22" s="14">
        <f t="shared" si="2"/>
        <v>-1.1732181125054942E-2</v>
      </c>
      <c r="O22" s="13">
        <f t="shared" si="1"/>
        <v>10774</v>
      </c>
      <c r="P22" s="14">
        <f t="shared" si="3"/>
        <v>7.3512988387878911E-2</v>
      </c>
      <c r="Q22" s="8"/>
      <c r="T22" s="39"/>
    </row>
    <row r="23" spans="1:20" x14ac:dyDescent="0.35">
      <c r="A23" s="9"/>
      <c r="B23" s="65" t="s">
        <v>85</v>
      </c>
      <c r="C23" s="10"/>
      <c r="D23" s="11"/>
      <c r="E23" s="11"/>
      <c r="F23" s="11"/>
      <c r="G23" s="79" t="s">
        <v>60</v>
      </c>
      <c r="H23" s="87">
        <v>1699</v>
      </c>
      <c r="I23" s="88">
        <v>1778</v>
      </c>
      <c r="J23" s="30"/>
      <c r="K23" s="67" t="s">
        <v>86</v>
      </c>
      <c r="L23" s="58">
        <v>3</v>
      </c>
      <c r="M23" s="13">
        <f t="shared" si="0"/>
        <v>10258</v>
      </c>
      <c r="N23" s="14">
        <f t="shared" si="2"/>
        <v>7.0162703052801367E-2</v>
      </c>
      <c r="O23" s="13">
        <f t="shared" si="1"/>
        <v>10672</v>
      </c>
      <c r="P23" s="14">
        <f t="shared" si="3"/>
        <v>6.3349787643906058E-2</v>
      </c>
      <c r="Q23" s="8"/>
      <c r="T23" s="39"/>
    </row>
    <row r="24" spans="1:20" x14ac:dyDescent="0.35">
      <c r="A24" s="9"/>
      <c r="B24" s="65" t="s">
        <v>87</v>
      </c>
      <c r="C24" s="10"/>
      <c r="D24" s="11"/>
      <c r="E24" s="11"/>
      <c r="F24" s="11"/>
      <c r="G24" s="79" t="s">
        <v>60</v>
      </c>
      <c r="H24" s="87">
        <v>1434</v>
      </c>
      <c r="I24" s="88">
        <v>1537</v>
      </c>
      <c r="J24" s="30"/>
      <c r="K24" s="67" t="s">
        <v>88</v>
      </c>
      <c r="L24" s="58">
        <v>3</v>
      </c>
      <c r="M24" s="13">
        <f t="shared" si="0"/>
        <v>9411</v>
      </c>
      <c r="N24" s="14">
        <f t="shared" si="2"/>
        <v>-1.8200312104707232E-2</v>
      </c>
      <c r="O24" s="13">
        <f t="shared" si="1"/>
        <v>9844</v>
      </c>
      <c r="P24" s="14">
        <f t="shared" si="3"/>
        <v>-1.915148898363838E-2</v>
      </c>
      <c r="Q24" s="8"/>
      <c r="T24" s="39"/>
    </row>
    <row r="25" spans="1:20" x14ac:dyDescent="0.35">
      <c r="A25" s="9"/>
      <c r="B25" s="65" t="s">
        <v>89</v>
      </c>
      <c r="C25" s="10"/>
      <c r="D25" s="11"/>
      <c r="E25" s="11"/>
      <c r="F25" s="11"/>
      <c r="G25" s="79" t="s">
        <v>60</v>
      </c>
      <c r="H25" s="87">
        <v>1219</v>
      </c>
      <c r="I25" s="88">
        <v>1265</v>
      </c>
      <c r="J25" s="30"/>
      <c r="K25" s="67" t="s">
        <v>90</v>
      </c>
      <c r="L25" s="58">
        <v>3</v>
      </c>
      <c r="M25" s="13">
        <f t="shared" si="0"/>
        <v>8623</v>
      </c>
      <c r="N25" s="14">
        <f t="shared" si="2"/>
        <v>-0.10040817036222399</v>
      </c>
      <c r="O25" s="13">
        <f t="shared" si="1"/>
        <v>8626</v>
      </c>
      <c r="P25" s="14">
        <f t="shared" si="3"/>
        <v>-0.14051206257343199</v>
      </c>
      <c r="Q25" s="8"/>
      <c r="T25" s="39"/>
    </row>
    <row r="26" spans="1:20" x14ac:dyDescent="0.35">
      <c r="A26" s="9"/>
      <c r="B26" s="65" t="s">
        <v>91</v>
      </c>
      <c r="C26" s="10"/>
      <c r="D26" s="11"/>
      <c r="E26" s="11"/>
      <c r="F26" s="11"/>
      <c r="G26" s="79" t="s">
        <v>60</v>
      </c>
      <c r="H26" s="87">
        <v>1009</v>
      </c>
      <c r="I26" s="88">
        <v>1057</v>
      </c>
      <c r="J26" s="30"/>
      <c r="K26" s="67" t="s">
        <v>92</v>
      </c>
      <c r="L26" s="58">
        <v>3</v>
      </c>
      <c r="M26" s="13">
        <f t="shared" si="0"/>
        <v>9067</v>
      </c>
      <c r="N26" s="14">
        <f t="shared" si="2"/>
        <v>-5.4088006572455639E-2</v>
      </c>
      <c r="O26" s="13">
        <f t="shared" si="1"/>
        <v>8985</v>
      </c>
      <c r="P26" s="14">
        <f t="shared" si="3"/>
        <v>-0.10474158152356676</v>
      </c>
      <c r="Q26" s="8"/>
      <c r="T26" s="39"/>
    </row>
    <row r="27" spans="1:20" x14ac:dyDescent="0.35">
      <c r="A27" s="9"/>
      <c r="B27" s="65" t="s">
        <v>93</v>
      </c>
      <c r="C27" s="10"/>
      <c r="D27" s="11"/>
      <c r="E27" s="11"/>
      <c r="F27" s="11"/>
      <c r="G27" s="79" t="s">
        <v>64</v>
      </c>
      <c r="H27" s="87">
        <v>2409</v>
      </c>
      <c r="I27" s="88">
        <v>2351</v>
      </c>
      <c r="J27" s="30"/>
      <c r="K27" s="67" t="s">
        <v>94</v>
      </c>
      <c r="L27" s="58">
        <v>3</v>
      </c>
      <c r="M27" s="13">
        <f t="shared" si="0"/>
        <v>10186</v>
      </c>
      <c r="N27" s="14">
        <f t="shared" si="2"/>
        <v>6.265132514094704E-2</v>
      </c>
      <c r="O27" s="13">
        <f t="shared" si="1"/>
        <v>10859</v>
      </c>
      <c r="P27" s="14">
        <f t="shared" si="3"/>
        <v>8.1982322341189545E-2</v>
      </c>
      <c r="Q27" s="8"/>
      <c r="T27" s="39"/>
    </row>
    <row r="28" spans="1:20" x14ac:dyDescent="0.35">
      <c r="A28" s="9"/>
      <c r="B28" s="65" t="s">
        <v>95</v>
      </c>
      <c r="C28" s="10"/>
      <c r="D28" s="11"/>
      <c r="E28" s="11"/>
      <c r="F28" s="11"/>
      <c r="G28" s="79" t="s">
        <v>64</v>
      </c>
      <c r="H28" s="87">
        <v>548</v>
      </c>
      <c r="I28" s="88">
        <v>532</v>
      </c>
      <c r="J28" s="30"/>
      <c r="K28" s="67" t="s">
        <v>96</v>
      </c>
      <c r="L28" s="58">
        <v>3</v>
      </c>
      <c r="M28" s="13">
        <f t="shared" si="0"/>
        <v>9246</v>
      </c>
      <c r="N28" s="14">
        <f t="shared" si="2"/>
        <v>-3.5413886486040068E-2</v>
      </c>
      <c r="O28" s="13">
        <f t="shared" si="1"/>
        <v>9144</v>
      </c>
      <c r="P28" s="14">
        <f t="shared" si="3"/>
        <v>-8.8898945069726718E-2</v>
      </c>
      <c r="Q28" s="8"/>
      <c r="T28" s="39"/>
    </row>
    <row r="29" spans="1:20" x14ac:dyDescent="0.35">
      <c r="A29" s="9"/>
      <c r="B29" s="65" t="s">
        <v>97</v>
      </c>
      <c r="C29" s="10"/>
      <c r="D29" s="11"/>
      <c r="E29" s="11"/>
      <c r="F29" s="11"/>
      <c r="G29" s="79" t="s">
        <v>64</v>
      </c>
      <c r="H29" s="87">
        <v>392</v>
      </c>
      <c r="I29" s="88">
        <v>380</v>
      </c>
      <c r="J29" s="30"/>
      <c r="K29" s="67" t="s">
        <v>98</v>
      </c>
      <c r="L29" s="58">
        <v>3</v>
      </c>
      <c r="M29" s="13">
        <f t="shared" si="0"/>
        <v>9718</v>
      </c>
      <c r="N29" s="14">
        <f t="shared" si="2"/>
        <v>1.3827368713893907E-2</v>
      </c>
      <c r="O29" s="13">
        <f t="shared" si="1"/>
        <v>10109</v>
      </c>
      <c r="P29" s="14">
        <f t="shared" si="3"/>
        <v>7.2529051060949536E-3</v>
      </c>
      <c r="Q29" s="8"/>
      <c r="T29" s="39"/>
    </row>
    <row r="30" spans="1:20" x14ac:dyDescent="0.35">
      <c r="A30" s="9"/>
      <c r="B30" s="65" t="s">
        <v>99</v>
      </c>
      <c r="C30" s="10"/>
      <c r="D30" s="11"/>
      <c r="E30" s="11"/>
      <c r="F30" s="11"/>
      <c r="G30" s="79" t="s">
        <v>64</v>
      </c>
      <c r="H30" s="87">
        <v>1720</v>
      </c>
      <c r="I30" s="88">
        <v>1669</v>
      </c>
      <c r="J30" s="30"/>
      <c r="K30" s="67" t="s">
        <v>100</v>
      </c>
      <c r="L30" s="58">
        <v>3</v>
      </c>
      <c r="M30" s="13">
        <f t="shared" si="0"/>
        <v>9688</v>
      </c>
      <c r="N30" s="14">
        <f t="shared" si="2"/>
        <v>1.0697627917287938E-2</v>
      </c>
      <c r="O30" s="13">
        <f t="shared" si="1"/>
        <v>10315</v>
      </c>
      <c r="P30" s="14">
        <f t="shared" si="3"/>
        <v>2.7778585040001025E-2</v>
      </c>
      <c r="Q30" s="8"/>
      <c r="T30" s="39"/>
    </row>
    <row r="31" spans="1:20" x14ac:dyDescent="0.35">
      <c r="A31" s="9"/>
      <c r="B31" s="65" t="s">
        <v>101</v>
      </c>
      <c r="C31" s="10"/>
      <c r="D31" s="11"/>
      <c r="E31" s="11"/>
      <c r="F31" s="11"/>
      <c r="G31" s="79" t="s">
        <v>64</v>
      </c>
      <c r="H31" s="87">
        <v>1850</v>
      </c>
      <c r="I31" s="88">
        <v>1796</v>
      </c>
      <c r="J31" s="30"/>
      <c r="K31" s="67" t="s">
        <v>102</v>
      </c>
      <c r="L31" s="58">
        <v>3</v>
      </c>
      <c r="M31" s="13">
        <f t="shared" si="0"/>
        <v>10827</v>
      </c>
      <c r="N31" s="14">
        <f t="shared" si="2"/>
        <v>0.12952345349509456</v>
      </c>
      <c r="O31" s="13">
        <f t="shared" si="1"/>
        <v>12819</v>
      </c>
      <c r="P31" s="14">
        <f t="shared" si="3"/>
        <v>0.27727519938223683</v>
      </c>
      <c r="Q31" s="8"/>
      <c r="T31" s="39"/>
    </row>
    <row r="32" spans="1:20" x14ac:dyDescent="0.35">
      <c r="A32" s="9"/>
      <c r="B32" s="65" t="s">
        <v>103</v>
      </c>
      <c r="C32" s="10"/>
      <c r="D32" s="11"/>
      <c r="E32" s="11"/>
      <c r="F32" s="11"/>
      <c r="G32" s="79" t="s">
        <v>64</v>
      </c>
      <c r="H32" s="87">
        <v>803</v>
      </c>
      <c r="I32" s="88">
        <v>791</v>
      </c>
      <c r="J32" s="30"/>
      <c r="K32" s="67" t="s">
        <v>104</v>
      </c>
      <c r="L32" s="58">
        <v>3</v>
      </c>
      <c r="M32" s="13">
        <f t="shared" si="0"/>
        <v>10498</v>
      </c>
      <c r="N32" s="14">
        <f t="shared" si="2"/>
        <v>9.5200629425649122E-2</v>
      </c>
      <c r="O32" s="13">
        <f t="shared" si="1"/>
        <v>12052</v>
      </c>
      <c r="P32" s="14">
        <f t="shared" si="3"/>
        <v>0.20085191535648012</v>
      </c>
      <c r="Q32" s="8"/>
      <c r="T32" s="39"/>
    </row>
    <row r="33" spans="1:20" x14ac:dyDescent="0.35">
      <c r="A33" s="9"/>
      <c r="B33" s="65" t="s">
        <v>105</v>
      </c>
      <c r="C33" s="10"/>
      <c r="D33" s="11"/>
      <c r="E33" s="11"/>
      <c r="F33" s="11"/>
      <c r="G33" s="79" t="s">
        <v>64</v>
      </c>
      <c r="H33" s="87">
        <v>579</v>
      </c>
      <c r="I33" s="88">
        <v>567</v>
      </c>
      <c r="J33" s="30"/>
      <c r="K33" s="67" t="s">
        <v>106</v>
      </c>
      <c r="L33" s="58">
        <v>3</v>
      </c>
      <c r="M33" s="13">
        <f t="shared" si="0"/>
        <v>10442</v>
      </c>
      <c r="N33" s="14">
        <f t="shared" si="2"/>
        <v>8.9358446605317887E-2</v>
      </c>
      <c r="O33" s="13">
        <f t="shared" si="1"/>
        <v>11332</v>
      </c>
      <c r="P33" s="14">
        <f t="shared" si="3"/>
        <v>0.12911167481078931</v>
      </c>
      <c r="Q33" s="8"/>
      <c r="T33" s="39"/>
    </row>
    <row r="34" spans="1:20" x14ac:dyDescent="0.35">
      <c r="A34" s="9"/>
      <c r="B34" s="65" t="s">
        <v>107</v>
      </c>
      <c r="C34" s="10"/>
      <c r="D34" s="11"/>
      <c r="E34" s="11"/>
      <c r="F34" s="11"/>
      <c r="G34" s="79" t="s">
        <v>64</v>
      </c>
      <c r="H34" s="87">
        <v>816</v>
      </c>
      <c r="I34" s="88">
        <v>792</v>
      </c>
      <c r="J34" s="30"/>
      <c r="K34" s="67" t="s">
        <v>108</v>
      </c>
      <c r="L34" s="58">
        <v>3</v>
      </c>
      <c r="M34" s="13">
        <f t="shared" si="0"/>
        <v>9083</v>
      </c>
      <c r="N34" s="14">
        <f t="shared" si="2"/>
        <v>-5.2418811480932553E-2</v>
      </c>
      <c r="O34" s="13">
        <f t="shared" si="1"/>
        <v>9063</v>
      </c>
      <c r="P34" s="14">
        <f t="shared" si="3"/>
        <v>-9.6969722131116931E-2</v>
      </c>
      <c r="Q34" s="8"/>
      <c r="T34" s="39"/>
    </row>
    <row r="35" spans="1:20" x14ac:dyDescent="0.35">
      <c r="A35" s="9"/>
      <c r="B35" s="65" t="s">
        <v>109</v>
      </c>
      <c r="C35" s="10"/>
      <c r="D35" s="11"/>
      <c r="E35" s="11"/>
      <c r="F35" s="11"/>
      <c r="G35" s="79" t="s">
        <v>68</v>
      </c>
      <c r="H35" s="87">
        <v>1007</v>
      </c>
      <c r="I35" s="88">
        <v>1003</v>
      </c>
      <c r="J35" s="30"/>
      <c r="K35" s="67" t="s">
        <v>110</v>
      </c>
      <c r="L35" s="58">
        <v>3</v>
      </c>
      <c r="M35" s="13">
        <f t="shared" si="0"/>
        <v>9147</v>
      </c>
      <c r="N35" s="14">
        <f t="shared" si="2"/>
        <v>-4.5742031114839765E-2</v>
      </c>
      <c r="O35" s="13">
        <f t="shared" si="1"/>
        <v>9039</v>
      </c>
      <c r="P35" s="14">
        <f t="shared" si="3"/>
        <v>-9.9361063482639955E-2</v>
      </c>
      <c r="Q35" s="8"/>
      <c r="T35" s="39"/>
    </row>
    <row r="36" spans="1:20" x14ac:dyDescent="0.35">
      <c r="A36" s="9"/>
      <c r="B36" s="65" t="s">
        <v>111</v>
      </c>
      <c r="C36" s="10"/>
      <c r="D36" s="11"/>
      <c r="E36" s="11"/>
      <c r="F36" s="11"/>
      <c r="G36" s="79" t="s">
        <v>68</v>
      </c>
      <c r="H36" s="87">
        <v>658</v>
      </c>
      <c r="I36" s="88">
        <v>682</v>
      </c>
      <c r="J36" s="30"/>
      <c r="K36" s="67" t="s">
        <v>112</v>
      </c>
      <c r="L36" s="58">
        <v>3</v>
      </c>
      <c r="M36" s="13">
        <f t="shared" si="0"/>
        <v>10227</v>
      </c>
      <c r="N36" s="14">
        <f t="shared" si="2"/>
        <v>6.6928637562975152E-2</v>
      </c>
      <c r="O36" s="13">
        <f t="shared" si="1"/>
        <v>10944</v>
      </c>
      <c r="P36" s="14">
        <f t="shared" si="3"/>
        <v>9.0451656294500318E-2</v>
      </c>
      <c r="Q36" s="8"/>
      <c r="T36" s="39"/>
    </row>
    <row r="37" spans="1:20" x14ac:dyDescent="0.35">
      <c r="A37" s="9"/>
      <c r="B37" s="65" t="s">
        <v>113</v>
      </c>
      <c r="C37" s="10"/>
      <c r="D37" s="11"/>
      <c r="E37" s="11"/>
      <c r="F37" s="11"/>
      <c r="G37" s="79" t="s">
        <v>68</v>
      </c>
      <c r="H37" s="87">
        <v>1199</v>
      </c>
      <c r="I37" s="88">
        <v>1190</v>
      </c>
      <c r="J37" s="30"/>
      <c r="K37" s="67" t="s">
        <v>114</v>
      </c>
      <c r="L37" s="58">
        <v>3</v>
      </c>
      <c r="M37" s="13">
        <f t="shared" si="0"/>
        <v>10192</v>
      </c>
      <c r="N37" s="14">
        <f t="shared" si="2"/>
        <v>6.3277273300268236E-2</v>
      </c>
      <c r="O37" s="13">
        <f t="shared" si="1"/>
        <v>11643</v>
      </c>
      <c r="P37" s="14">
        <f t="shared" si="3"/>
        <v>0.16009947315760847</v>
      </c>
      <c r="Q37" s="8"/>
      <c r="T37" s="39"/>
    </row>
    <row r="38" spans="1:20" x14ac:dyDescent="0.35">
      <c r="A38" s="9"/>
      <c r="B38" s="65" t="s">
        <v>115</v>
      </c>
      <c r="C38" s="10"/>
      <c r="D38" s="11"/>
      <c r="E38" s="11"/>
      <c r="F38" s="11"/>
      <c r="G38" s="79" t="s">
        <v>68</v>
      </c>
      <c r="H38" s="87">
        <v>677</v>
      </c>
      <c r="I38" s="88">
        <v>672</v>
      </c>
      <c r="J38" s="30"/>
      <c r="K38" s="3"/>
      <c r="L38" s="2"/>
      <c r="M38" s="13">
        <f t="shared" si="0"/>
        <v>0</v>
      </c>
      <c r="N38" s="14">
        <f t="shared" si="2"/>
        <v>-1</v>
      </c>
      <c r="O38" s="13">
        <f t="shared" si="1"/>
        <v>0</v>
      </c>
      <c r="P38" s="14">
        <f t="shared" si="3"/>
        <v>-1</v>
      </c>
      <c r="Q38" s="8"/>
      <c r="T38" s="39"/>
    </row>
    <row r="39" spans="1:20" x14ac:dyDescent="0.35">
      <c r="A39" s="9"/>
      <c r="B39" s="65" t="s">
        <v>116</v>
      </c>
      <c r="C39" s="10"/>
      <c r="D39" s="11"/>
      <c r="E39" s="11"/>
      <c r="F39" s="11"/>
      <c r="G39" s="79" t="s">
        <v>68</v>
      </c>
      <c r="H39" s="87">
        <v>1853</v>
      </c>
      <c r="I39" s="88">
        <v>1839</v>
      </c>
      <c r="J39" s="30"/>
      <c r="K39" s="3"/>
      <c r="L39" s="2"/>
      <c r="M39" s="13">
        <f t="shared" si="0"/>
        <v>0</v>
      </c>
      <c r="N39" s="14">
        <f t="shared" si="2"/>
        <v>-1</v>
      </c>
      <c r="O39" s="13">
        <f t="shared" si="1"/>
        <v>0</v>
      </c>
      <c r="P39" s="14">
        <f t="shared" si="3"/>
        <v>-1</v>
      </c>
      <c r="Q39" s="8"/>
      <c r="T39" s="39"/>
    </row>
    <row r="40" spans="1:20" x14ac:dyDescent="0.35">
      <c r="A40" s="9"/>
      <c r="B40" s="65" t="s">
        <v>117</v>
      </c>
      <c r="C40" s="10"/>
      <c r="D40" s="11"/>
      <c r="E40" s="11"/>
      <c r="F40" s="11"/>
      <c r="G40" s="79" t="s">
        <v>68</v>
      </c>
      <c r="H40" s="87">
        <v>1248</v>
      </c>
      <c r="I40" s="88">
        <v>1238</v>
      </c>
      <c r="J40" s="30"/>
      <c r="K40" s="3"/>
      <c r="L40" s="2"/>
      <c r="M40" s="13">
        <f t="shared" si="0"/>
        <v>0</v>
      </c>
      <c r="N40" s="14">
        <f t="shared" si="2"/>
        <v>-1</v>
      </c>
      <c r="O40" s="13">
        <f t="shared" si="1"/>
        <v>0</v>
      </c>
      <c r="P40" s="14">
        <f t="shared" si="3"/>
        <v>-1</v>
      </c>
      <c r="Q40" s="8"/>
      <c r="T40" s="39"/>
    </row>
    <row r="41" spans="1:20" x14ac:dyDescent="0.35">
      <c r="A41" s="9"/>
      <c r="B41" s="65" t="s">
        <v>118</v>
      </c>
      <c r="C41" s="10"/>
      <c r="D41" s="11"/>
      <c r="E41" s="11"/>
      <c r="F41" s="11"/>
      <c r="G41" s="79" t="s">
        <v>68</v>
      </c>
      <c r="H41" s="87">
        <v>1242</v>
      </c>
      <c r="I41" s="88">
        <v>1236</v>
      </c>
      <c r="J41" s="30"/>
      <c r="K41" s="3"/>
      <c r="L41" s="2"/>
      <c r="M41" s="13">
        <f t="shared" si="0"/>
        <v>0</v>
      </c>
      <c r="N41" s="14">
        <f t="shared" si="2"/>
        <v>-1</v>
      </c>
      <c r="O41" s="13">
        <f t="shared" si="1"/>
        <v>0</v>
      </c>
      <c r="P41" s="14">
        <f t="shared" si="3"/>
        <v>-1</v>
      </c>
      <c r="Q41" s="8"/>
      <c r="T41" s="39"/>
    </row>
    <row r="42" spans="1:20" x14ac:dyDescent="0.35">
      <c r="A42" s="9"/>
      <c r="B42" s="65" t="s">
        <v>119</v>
      </c>
      <c r="C42" s="10"/>
      <c r="D42" s="11"/>
      <c r="E42" s="11"/>
      <c r="F42" s="11"/>
      <c r="G42" s="79" t="s">
        <v>68</v>
      </c>
      <c r="H42" s="87">
        <v>1003</v>
      </c>
      <c r="I42" s="88">
        <v>995</v>
      </c>
      <c r="J42" s="30"/>
      <c r="K42" s="3"/>
      <c r="L42" s="2"/>
      <c r="M42" s="13">
        <f t="shared" si="0"/>
        <v>0</v>
      </c>
      <c r="N42" s="14">
        <f t="shared" si="2"/>
        <v>-1</v>
      </c>
      <c r="O42" s="13">
        <f t="shared" si="1"/>
        <v>0</v>
      </c>
      <c r="P42" s="14">
        <f t="shared" si="3"/>
        <v>-1</v>
      </c>
      <c r="Q42" s="8"/>
      <c r="T42" s="39"/>
    </row>
    <row r="43" spans="1:20" x14ac:dyDescent="0.35">
      <c r="A43" s="9"/>
      <c r="B43" s="65" t="s">
        <v>120</v>
      </c>
      <c r="C43" s="10"/>
      <c r="D43" s="11"/>
      <c r="E43" s="11"/>
      <c r="F43" s="11"/>
      <c r="G43" s="79" t="s">
        <v>73</v>
      </c>
      <c r="H43" s="87">
        <v>2909</v>
      </c>
      <c r="I43" s="88">
        <v>2897</v>
      </c>
      <c r="J43" s="30"/>
      <c r="K43" s="3"/>
      <c r="L43" s="2"/>
      <c r="M43" s="13">
        <f t="shared" si="0"/>
        <v>0</v>
      </c>
      <c r="N43" s="14">
        <f t="shared" si="2"/>
        <v>-1</v>
      </c>
      <c r="O43" s="13">
        <f t="shared" si="1"/>
        <v>0</v>
      </c>
      <c r="P43" s="14">
        <f t="shared" si="3"/>
        <v>-1</v>
      </c>
      <c r="Q43" s="8"/>
      <c r="T43" s="39"/>
    </row>
    <row r="44" spans="1:20" x14ac:dyDescent="0.35">
      <c r="A44" s="9"/>
      <c r="B44" s="65" t="s">
        <v>121</v>
      </c>
      <c r="C44" s="10"/>
      <c r="D44" s="11"/>
      <c r="E44" s="11"/>
      <c r="F44" s="11"/>
      <c r="G44" s="79" t="s">
        <v>73</v>
      </c>
      <c r="H44" s="87">
        <v>1824</v>
      </c>
      <c r="I44" s="88">
        <v>1805</v>
      </c>
      <c r="J44" s="30"/>
      <c r="K44" s="3"/>
      <c r="L44" s="2"/>
      <c r="M44" s="13">
        <f t="shared" si="0"/>
        <v>0</v>
      </c>
      <c r="N44" s="14">
        <f t="shared" si="2"/>
        <v>-1</v>
      </c>
      <c r="O44" s="13">
        <f t="shared" si="1"/>
        <v>0</v>
      </c>
      <c r="P44" s="14">
        <f t="shared" si="3"/>
        <v>-1</v>
      </c>
      <c r="Q44" s="8"/>
      <c r="T44" s="39"/>
    </row>
    <row r="45" spans="1:20" x14ac:dyDescent="0.35">
      <c r="A45" s="9"/>
      <c r="B45" s="65" t="s">
        <v>122</v>
      </c>
      <c r="C45" s="10"/>
      <c r="D45" s="11"/>
      <c r="E45" s="11"/>
      <c r="F45" s="11"/>
      <c r="G45" s="79" t="s">
        <v>73</v>
      </c>
      <c r="H45" s="87">
        <v>700</v>
      </c>
      <c r="I45" s="88">
        <v>693</v>
      </c>
      <c r="J45" s="30"/>
      <c r="K45" s="3"/>
      <c r="L45" s="2"/>
      <c r="M45" s="13">
        <f t="shared" si="0"/>
        <v>0</v>
      </c>
      <c r="N45" s="14">
        <f t="shared" si="2"/>
        <v>-1</v>
      </c>
      <c r="O45" s="13">
        <f t="shared" si="1"/>
        <v>0</v>
      </c>
      <c r="P45" s="14">
        <f t="shared" si="3"/>
        <v>-1</v>
      </c>
      <c r="Q45" s="8"/>
      <c r="T45" s="39"/>
    </row>
    <row r="46" spans="1:20" x14ac:dyDescent="0.35">
      <c r="A46" s="9"/>
      <c r="B46" s="65" t="s">
        <v>123</v>
      </c>
      <c r="C46" s="10"/>
      <c r="D46" s="11"/>
      <c r="E46" s="11"/>
      <c r="F46" s="11"/>
      <c r="G46" s="79" t="s">
        <v>73</v>
      </c>
      <c r="H46" s="87">
        <v>1036</v>
      </c>
      <c r="I46" s="88">
        <v>1025</v>
      </c>
      <c r="J46" s="30"/>
      <c r="K46" s="3"/>
      <c r="L46" s="2"/>
      <c r="M46" s="13">
        <f t="shared" ref="M46:M77" si="4">IF(K46="",0,(SUMIF($G$20:$G$1000,K46,$H$20:$H$1000)))</f>
        <v>0</v>
      </c>
      <c r="N46" s="14">
        <f t="shared" si="2"/>
        <v>-1</v>
      </c>
      <c r="O46" s="13">
        <f t="shared" si="1"/>
        <v>0</v>
      </c>
      <c r="P46" s="14">
        <f t="shared" si="3"/>
        <v>-1</v>
      </c>
      <c r="Q46" s="8"/>
      <c r="T46" s="39"/>
    </row>
    <row r="47" spans="1:20" x14ac:dyDescent="0.35">
      <c r="A47" s="9"/>
      <c r="B47" s="65" t="s">
        <v>124</v>
      </c>
      <c r="C47" s="10"/>
      <c r="D47" s="11"/>
      <c r="E47" s="11"/>
      <c r="F47" s="11"/>
      <c r="G47" s="79" t="s">
        <v>73</v>
      </c>
      <c r="H47" s="87">
        <v>1044</v>
      </c>
      <c r="I47" s="88">
        <v>1033</v>
      </c>
      <c r="J47" s="30"/>
      <c r="K47" s="3"/>
      <c r="L47" s="2"/>
      <c r="M47" s="13">
        <f t="shared" si="4"/>
        <v>0</v>
      </c>
      <c r="N47" s="14">
        <f t="shared" si="2"/>
        <v>-1</v>
      </c>
      <c r="O47" s="13">
        <f t="shared" si="1"/>
        <v>0</v>
      </c>
      <c r="P47" s="14">
        <f t="shared" si="3"/>
        <v>-1</v>
      </c>
      <c r="Q47" s="8"/>
      <c r="T47" s="39"/>
    </row>
    <row r="48" spans="1:20" x14ac:dyDescent="0.35">
      <c r="A48" s="9"/>
      <c r="B48" s="65" t="s">
        <v>125</v>
      </c>
      <c r="C48" s="10"/>
      <c r="D48" s="11"/>
      <c r="E48" s="11"/>
      <c r="F48" s="11"/>
      <c r="G48" s="79" t="s">
        <v>73</v>
      </c>
      <c r="H48" s="87">
        <v>700</v>
      </c>
      <c r="I48" s="88">
        <v>693</v>
      </c>
      <c r="J48" s="30"/>
      <c r="K48" s="3"/>
      <c r="L48" s="2"/>
      <c r="M48" s="13">
        <f t="shared" si="4"/>
        <v>0</v>
      </c>
      <c r="N48" s="14">
        <f t="shared" si="2"/>
        <v>-1</v>
      </c>
      <c r="O48" s="13">
        <f t="shared" si="1"/>
        <v>0</v>
      </c>
      <c r="P48" s="14">
        <f t="shared" si="3"/>
        <v>-1</v>
      </c>
      <c r="Q48" s="8"/>
      <c r="T48" s="39"/>
    </row>
    <row r="49" spans="1:20" x14ac:dyDescent="0.35">
      <c r="A49" s="9"/>
      <c r="B49" s="65" t="s">
        <v>126</v>
      </c>
      <c r="C49" s="10"/>
      <c r="D49" s="11"/>
      <c r="E49" s="11"/>
      <c r="F49" s="11"/>
      <c r="G49" s="79" t="s">
        <v>73</v>
      </c>
      <c r="H49" s="87">
        <v>1010</v>
      </c>
      <c r="I49" s="88">
        <v>999</v>
      </c>
      <c r="J49" s="30"/>
      <c r="K49" s="3"/>
      <c r="L49" s="2"/>
      <c r="M49" s="13">
        <f t="shared" si="4"/>
        <v>0</v>
      </c>
      <c r="N49" s="14">
        <f t="shared" si="2"/>
        <v>-1</v>
      </c>
      <c r="O49" s="13">
        <f t="shared" si="1"/>
        <v>0</v>
      </c>
      <c r="P49" s="14">
        <f t="shared" si="3"/>
        <v>-1</v>
      </c>
      <c r="Q49" s="8"/>
      <c r="T49" s="39"/>
    </row>
    <row r="50" spans="1:20" x14ac:dyDescent="0.35">
      <c r="A50" s="9"/>
      <c r="B50" s="65" t="s">
        <v>127</v>
      </c>
      <c r="C50" s="10"/>
      <c r="D50" s="11"/>
      <c r="E50" s="11"/>
      <c r="F50" s="11"/>
      <c r="G50" s="79" t="s">
        <v>77</v>
      </c>
      <c r="H50" s="87">
        <v>1237</v>
      </c>
      <c r="I50" s="88">
        <v>1240</v>
      </c>
      <c r="J50" s="30"/>
      <c r="K50" s="3"/>
      <c r="L50" s="2"/>
      <c r="M50" s="13">
        <f t="shared" si="4"/>
        <v>0</v>
      </c>
      <c r="N50" s="14">
        <f t="shared" si="2"/>
        <v>-1</v>
      </c>
      <c r="O50" s="13">
        <f t="shared" si="1"/>
        <v>0</v>
      </c>
      <c r="P50" s="14">
        <f t="shared" si="3"/>
        <v>-1</v>
      </c>
      <c r="Q50" s="8"/>
      <c r="T50" s="39"/>
    </row>
    <row r="51" spans="1:20" x14ac:dyDescent="0.35">
      <c r="A51" s="9"/>
      <c r="B51" s="65" t="s">
        <v>128</v>
      </c>
      <c r="C51" s="10"/>
      <c r="D51" s="11"/>
      <c r="E51" s="11"/>
      <c r="F51" s="11"/>
      <c r="G51" s="79" t="s">
        <v>77</v>
      </c>
      <c r="H51" s="87">
        <v>599</v>
      </c>
      <c r="I51" s="88">
        <v>601</v>
      </c>
      <c r="J51" s="30"/>
      <c r="K51" s="3"/>
      <c r="L51" s="2"/>
      <c r="M51" s="13">
        <f t="shared" si="4"/>
        <v>0</v>
      </c>
      <c r="N51" s="14">
        <f t="shared" si="2"/>
        <v>-1</v>
      </c>
      <c r="O51" s="13">
        <f t="shared" si="1"/>
        <v>0</v>
      </c>
      <c r="P51" s="14">
        <f t="shared" si="3"/>
        <v>-1</v>
      </c>
      <c r="Q51" s="8"/>
      <c r="T51" s="39"/>
    </row>
    <row r="52" spans="1:20" x14ac:dyDescent="0.35">
      <c r="A52" s="9"/>
      <c r="B52" s="65" t="s">
        <v>129</v>
      </c>
      <c r="C52" s="10"/>
      <c r="D52" s="11"/>
      <c r="E52" s="11"/>
      <c r="F52" s="11"/>
      <c r="G52" s="79" t="s">
        <v>77</v>
      </c>
      <c r="H52" s="87">
        <v>1217</v>
      </c>
      <c r="I52" s="88">
        <v>1220</v>
      </c>
      <c r="J52" s="30"/>
      <c r="K52" s="3"/>
      <c r="L52" s="2"/>
      <c r="M52" s="13">
        <f t="shared" si="4"/>
        <v>0</v>
      </c>
      <c r="N52" s="14">
        <f t="shared" si="2"/>
        <v>-1</v>
      </c>
      <c r="O52" s="13">
        <f t="shared" si="1"/>
        <v>0</v>
      </c>
      <c r="P52" s="14">
        <f t="shared" si="3"/>
        <v>-1</v>
      </c>
      <c r="Q52" s="8"/>
      <c r="T52" s="39"/>
    </row>
    <row r="53" spans="1:20" x14ac:dyDescent="0.35">
      <c r="A53" s="9"/>
      <c r="B53" s="65" t="s">
        <v>130</v>
      </c>
      <c r="C53" s="10"/>
      <c r="D53" s="11"/>
      <c r="E53" s="11"/>
      <c r="F53" s="11"/>
      <c r="G53" s="79" t="s">
        <v>77</v>
      </c>
      <c r="H53" s="87">
        <v>975</v>
      </c>
      <c r="I53" s="88">
        <v>978</v>
      </c>
      <c r="J53" s="30"/>
      <c r="K53" s="3"/>
      <c r="L53" s="2"/>
      <c r="M53" s="13">
        <f t="shared" si="4"/>
        <v>0</v>
      </c>
      <c r="N53" s="14">
        <f t="shared" si="2"/>
        <v>-1</v>
      </c>
      <c r="O53" s="13">
        <f t="shared" si="1"/>
        <v>0</v>
      </c>
      <c r="P53" s="14">
        <f t="shared" si="3"/>
        <v>-1</v>
      </c>
      <c r="Q53" s="8"/>
      <c r="T53" s="39"/>
    </row>
    <row r="54" spans="1:20" x14ac:dyDescent="0.35">
      <c r="A54" s="9"/>
      <c r="B54" s="65" t="s">
        <v>131</v>
      </c>
      <c r="C54" s="10"/>
      <c r="D54" s="11"/>
      <c r="E54" s="11"/>
      <c r="F54" s="11"/>
      <c r="G54" s="79" t="s">
        <v>77</v>
      </c>
      <c r="H54" s="87">
        <v>1073</v>
      </c>
      <c r="I54" s="88">
        <v>1081</v>
      </c>
      <c r="J54" s="30"/>
      <c r="K54" s="3"/>
      <c r="L54" s="2"/>
      <c r="M54" s="13">
        <f t="shared" si="4"/>
        <v>0</v>
      </c>
      <c r="N54" s="14">
        <f t="shared" si="2"/>
        <v>-1</v>
      </c>
      <c r="O54" s="13">
        <f t="shared" si="1"/>
        <v>0</v>
      </c>
      <c r="P54" s="14">
        <f t="shared" si="3"/>
        <v>-1</v>
      </c>
      <c r="Q54" s="8"/>
      <c r="T54" s="39"/>
    </row>
    <row r="55" spans="1:20" x14ac:dyDescent="0.35">
      <c r="A55" s="9"/>
      <c r="B55" s="65" t="s">
        <v>132</v>
      </c>
      <c r="C55" s="10"/>
      <c r="D55" s="11"/>
      <c r="E55" s="11"/>
      <c r="F55" s="11"/>
      <c r="G55" s="79" t="s">
        <v>77</v>
      </c>
      <c r="H55" s="87">
        <v>755</v>
      </c>
      <c r="I55" s="88">
        <v>757</v>
      </c>
      <c r="J55" s="30"/>
      <c r="K55" s="3"/>
      <c r="L55" s="2"/>
      <c r="M55" s="13">
        <f t="shared" si="4"/>
        <v>0</v>
      </c>
      <c r="N55" s="14">
        <f t="shared" si="2"/>
        <v>-1</v>
      </c>
      <c r="O55" s="13">
        <f t="shared" si="1"/>
        <v>0</v>
      </c>
      <c r="P55" s="14">
        <f t="shared" si="3"/>
        <v>-1</v>
      </c>
      <c r="Q55" s="8"/>
      <c r="T55" s="39"/>
    </row>
    <row r="56" spans="1:20" x14ac:dyDescent="0.35">
      <c r="A56" s="9"/>
      <c r="B56" s="65" t="s">
        <v>133</v>
      </c>
      <c r="C56" s="10"/>
      <c r="D56" s="11"/>
      <c r="E56" s="11"/>
      <c r="F56" s="11"/>
      <c r="G56" s="79" t="s">
        <v>77</v>
      </c>
      <c r="H56" s="87">
        <v>2343</v>
      </c>
      <c r="I56" s="88">
        <v>2350</v>
      </c>
      <c r="J56" s="30"/>
      <c r="K56" s="3"/>
      <c r="L56" s="2"/>
      <c r="M56" s="13">
        <f t="shared" si="4"/>
        <v>0</v>
      </c>
      <c r="N56" s="14">
        <f t="shared" si="2"/>
        <v>-1</v>
      </c>
      <c r="O56" s="13">
        <f t="shared" si="1"/>
        <v>0</v>
      </c>
      <c r="P56" s="14">
        <f t="shared" si="3"/>
        <v>-1</v>
      </c>
      <c r="Q56" s="8"/>
      <c r="T56" s="39"/>
    </row>
    <row r="57" spans="1:20" x14ac:dyDescent="0.35">
      <c r="A57" s="9"/>
      <c r="B57" s="65" t="s">
        <v>134</v>
      </c>
      <c r="C57" s="10"/>
      <c r="D57" s="11"/>
      <c r="E57" s="11"/>
      <c r="F57" s="11"/>
      <c r="G57" s="79" t="s">
        <v>77</v>
      </c>
      <c r="H57" s="87">
        <v>2230</v>
      </c>
      <c r="I57" s="88">
        <v>2236</v>
      </c>
      <c r="J57" s="30"/>
      <c r="K57" s="3"/>
      <c r="L57" s="2"/>
      <c r="M57" s="13">
        <f t="shared" si="4"/>
        <v>0</v>
      </c>
      <c r="N57" s="14">
        <f t="shared" si="2"/>
        <v>-1</v>
      </c>
      <c r="O57" s="13">
        <f t="shared" si="1"/>
        <v>0</v>
      </c>
      <c r="P57" s="14">
        <f t="shared" si="3"/>
        <v>-1</v>
      </c>
      <c r="Q57" s="8"/>
      <c r="T57" s="39"/>
    </row>
    <row r="58" spans="1:20" x14ac:dyDescent="0.35">
      <c r="A58" s="9"/>
      <c r="B58" s="65" t="s">
        <v>135</v>
      </c>
      <c r="C58" s="10"/>
      <c r="D58" s="11"/>
      <c r="E58" s="11"/>
      <c r="F58" s="11"/>
      <c r="G58" s="79" t="s">
        <v>78</v>
      </c>
      <c r="H58" s="87">
        <v>3196</v>
      </c>
      <c r="I58" s="88">
        <v>3264</v>
      </c>
      <c r="J58" s="30"/>
      <c r="K58" s="3"/>
      <c r="L58" s="2"/>
      <c r="M58" s="13">
        <f t="shared" si="4"/>
        <v>0</v>
      </c>
      <c r="N58" s="14">
        <f t="shared" si="2"/>
        <v>-1</v>
      </c>
      <c r="O58" s="13">
        <f t="shared" si="1"/>
        <v>0</v>
      </c>
      <c r="P58" s="14">
        <f t="shared" si="3"/>
        <v>-1</v>
      </c>
      <c r="Q58" s="8"/>
      <c r="T58" s="39"/>
    </row>
    <row r="59" spans="1:20" x14ac:dyDescent="0.35">
      <c r="A59" s="9"/>
      <c r="B59" s="65" t="s">
        <v>136</v>
      </c>
      <c r="C59" s="10"/>
      <c r="D59" s="11"/>
      <c r="E59" s="11"/>
      <c r="F59" s="11"/>
      <c r="G59" s="79" t="s">
        <v>78</v>
      </c>
      <c r="H59" s="87">
        <v>2863</v>
      </c>
      <c r="I59" s="88">
        <v>2827</v>
      </c>
      <c r="J59" s="30"/>
      <c r="K59" s="3"/>
      <c r="L59" s="2"/>
      <c r="M59" s="13">
        <f t="shared" si="4"/>
        <v>0</v>
      </c>
      <c r="N59" s="14">
        <f t="shared" si="2"/>
        <v>-1</v>
      </c>
      <c r="O59" s="13">
        <f t="shared" si="1"/>
        <v>0</v>
      </c>
      <c r="P59" s="14">
        <f t="shared" si="3"/>
        <v>-1</v>
      </c>
      <c r="Q59" s="8"/>
      <c r="T59" s="39"/>
    </row>
    <row r="60" spans="1:20" x14ac:dyDescent="0.35">
      <c r="A60" s="9"/>
      <c r="B60" s="65" t="s">
        <v>137</v>
      </c>
      <c r="C60" s="10"/>
      <c r="D60" s="11"/>
      <c r="E60" s="11"/>
      <c r="F60" s="11"/>
      <c r="G60" s="79" t="s">
        <v>78</v>
      </c>
      <c r="H60" s="87">
        <v>1092</v>
      </c>
      <c r="I60" s="88">
        <v>1076</v>
      </c>
      <c r="J60" s="30"/>
      <c r="K60" s="3"/>
      <c r="L60" s="2"/>
      <c r="M60" s="13">
        <f t="shared" si="4"/>
        <v>0</v>
      </c>
      <c r="N60" s="14">
        <f t="shared" si="2"/>
        <v>-1</v>
      </c>
      <c r="O60" s="13">
        <f t="shared" si="1"/>
        <v>0</v>
      </c>
      <c r="P60" s="14">
        <f t="shared" si="3"/>
        <v>-1</v>
      </c>
      <c r="Q60" s="8"/>
      <c r="T60" s="39"/>
    </row>
    <row r="61" spans="1:20" x14ac:dyDescent="0.35">
      <c r="A61" s="9"/>
      <c r="B61" s="65" t="s">
        <v>138</v>
      </c>
      <c r="C61" s="10"/>
      <c r="D61" s="11"/>
      <c r="E61" s="11"/>
      <c r="F61" s="11"/>
      <c r="G61" s="79" t="s">
        <v>78</v>
      </c>
      <c r="H61" s="87">
        <v>1541</v>
      </c>
      <c r="I61" s="88">
        <v>1553</v>
      </c>
      <c r="J61" s="30"/>
      <c r="K61" s="3"/>
      <c r="L61" s="2"/>
      <c r="M61" s="13">
        <f t="shared" si="4"/>
        <v>0</v>
      </c>
      <c r="N61" s="14">
        <f t="shared" si="2"/>
        <v>-1</v>
      </c>
      <c r="O61" s="13">
        <f t="shared" si="1"/>
        <v>0</v>
      </c>
      <c r="P61" s="14">
        <f t="shared" si="3"/>
        <v>-1</v>
      </c>
      <c r="Q61" s="8"/>
      <c r="T61" s="39"/>
    </row>
    <row r="62" spans="1:20" x14ac:dyDescent="0.35">
      <c r="A62" s="9"/>
      <c r="B62" s="65" t="s">
        <v>139</v>
      </c>
      <c r="C62" s="10"/>
      <c r="D62" s="11"/>
      <c r="E62" s="11"/>
      <c r="F62" s="11"/>
      <c r="G62" s="79" t="s">
        <v>82</v>
      </c>
      <c r="H62" s="87">
        <v>3375</v>
      </c>
      <c r="I62" s="88">
        <v>3443</v>
      </c>
      <c r="J62" s="30"/>
      <c r="K62" s="3"/>
      <c r="L62" s="2"/>
      <c r="M62" s="13">
        <f t="shared" si="4"/>
        <v>0</v>
      </c>
      <c r="N62" s="14">
        <f t="shared" si="2"/>
        <v>-1</v>
      </c>
      <c r="O62" s="13">
        <f t="shared" si="1"/>
        <v>0</v>
      </c>
      <c r="P62" s="14">
        <f t="shared" si="3"/>
        <v>-1</v>
      </c>
      <c r="Q62" s="8"/>
      <c r="T62" s="39"/>
    </row>
    <row r="63" spans="1:20" x14ac:dyDescent="0.35">
      <c r="A63" s="9"/>
      <c r="B63" s="65" t="s">
        <v>140</v>
      </c>
      <c r="C63" s="10"/>
      <c r="D63" s="11"/>
      <c r="E63" s="11"/>
      <c r="F63" s="11"/>
      <c r="G63" s="79" t="s">
        <v>82</v>
      </c>
      <c r="H63" s="87">
        <v>2438</v>
      </c>
      <c r="I63" s="88">
        <v>2508</v>
      </c>
      <c r="J63" s="30"/>
      <c r="K63" s="3"/>
      <c r="L63" s="2"/>
      <c r="M63" s="13">
        <f t="shared" si="4"/>
        <v>0</v>
      </c>
      <c r="N63" s="14">
        <f t="shared" si="2"/>
        <v>-1</v>
      </c>
      <c r="O63" s="13">
        <f t="shared" si="1"/>
        <v>0</v>
      </c>
      <c r="P63" s="14">
        <f t="shared" si="3"/>
        <v>-1</v>
      </c>
      <c r="Q63" s="8"/>
      <c r="T63" s="39"/>
    </row>
    <row r="64" spans="1:20" x14ac:dyDescent="0.35">
      <c r="A64" s="9"/>
      <c r="B64" s="65" t="s">
        <v>141</v>
      </c>
      <c r="C64" s="10"/>
      <c r="D64" s="11"/>
      <c r="E64" s="11"/>
      <c r="F64" s="11"/>
      <c r="G64" s="79" t="s">
        <v>82</v>
      </c>
      <c r="H64" s="87">
        <v>1904</v>
      </c>
      <c r="I64" s="88">
        <v>2034</v>
      </c>
      <c r="J64" s="30"/>
      <c r="K64" s="3"/>
      <c r="L64" s="2"/>
      <c r="M64" s="13">
        <f t="shared" si="4"/>
        <v>0</v>
      </c>
      <c r="N64" s="14">
        <f t="shared" si="2"/>
        <v>-1</v>
      </c>
      <c r="O64" s="13">
        <f t="shared" si="1"/>
        <v>0</v>
      </c>
      <c r="P64" s="14">
        <f t="shared" si="3"/>
        <v>-1</v>
      </c>
      <c r="Q64" s="8"/>
      <c r="T64" s="39"/>
    </row>
    <row r="65" spans="1:20" x14ac:dyDescent="0.35">
      <c r="A65" s="9"/>
      <c r="B65" s="65" t="s">
        <v>142</v>
      </c>
      <c r="C65" s="10"/>
      <c r="D65" s="11"/>
      <c r="E65" s="11"/>
      <c r="F65" s="11"/>
      <c r="G65" s="79" t="s">
        <v>82</v>
      </c>
      <c r="H65" s="87">
        <v>1982</v>
      </c>
      <c r="I65" s="88">
        <v>2052</v>
      </c>
      <c r="J65" s="30"/>
      <c r="K65" s="3"/>
      <c r="L65" s="2"/>
      <c r="M65" s="13">
        <f t="shared" si="4"/>
        <v>0</v>
      </c>
      <c r="N65" s="14">
        <f t="shared" si="2"/>
        <v>-1</v>
      </c>
      <c r="O65" s="13">
        <f t="shared" si="1"/>
        <v>0</v>
      </c>
      <c r="P65" s="14">
        <f t="shared" si="3"/>
        <v>-1</v>
      </c>
      <c r="Q65" s="8"/>
      <c r="T65" s="39"/>
    </row>
    <row r="66" spans="1:20" x14ac:dyDescent="0.35">
      <c r="A66" s="9"/>
      <c r="B66" s="65" t="s">
        <v>143</v>
      </c>
      <c r="C66" s="10"/>
      <c r="D66" s="11"/>
      <c r="E66" s="11"/>
      <c r="F66" s="11"/>
      <c r="G66" s="79" t="s">
        <v>84</v>
      </c>
      <c r="H66" s="87">
        <v>2227</v>
      </c>
      <c r="I66" s="88">
        <v>2695</v>
      </c>
      <c r="J66" s="30"/>
      <c r="K66" s="3"/>
      <c r="L66" s="2"/>
      <c r="M66" s="13">
        <f t="shared" si="4"/>
        <v>0</v>
      </c>
      <c r="N66" s="14">
        <f t="shared" si="2"/>
        <v>-1</v>
      </c>
      <c r="O66" s="13">
        <f t="shared" si="1"/>
        <v>0</v>
      </c>
      <c r="P66" s="14">
        <f t="shared" si="3"/>
        <v>-1</v>
      </c>
      <c r="Q66" s="8"/>
      <c r="T66" s="39"/>
    </row>
    <row r="67" spans="1:20" x14ac:dyDescent="0.35">
      <c r="A67" s="9"/>
      <c r="B67" s="65" t="s">
        <v>144</v>
      </c>
      <c r="C67" s="10"/>
      <c r="D67" s="11"/>
      <c r="E67" s="11"/>
      <c r="F67" s="11"/>
      <c r="G67" s="79" t="s">
        <v>84</v>
      </c>
      <c r="H67" s="87">
        <v>1650</v>
      </c>
      <c r="I67" s="88">
        <v>1835</v>
      </c>
      <c r="J67" s="30"/>
      <c r="K67" s="3"/>
      <c r="L67" s="2"/>
      <c r="M67" s="13">
        <f t="shared" si="4"/>
        <v>0</v>
      </c>
      <c r="N67" s="14">
        <f t="shared" si="2"/>
        <v>-1</v>
      </c>
      <c r="O67" s="13">
        <f t="shared" si="1"/>
        <v>0</v>
      </c>
      <c r="P67" s="14">
        <f t="shared" si="3"/>
        <v>-1</v>
      </c>
      <c r="Q67" s="8"/>
      <c r="T67" s="39"/>
    </row>
    <row r="68" spans="1:20" x14ac:dyDescent="0.35">
      <c r="A68" s="9"/>
      <c r="B68" s="65" t="s">
        <v>145</v>
      </c>
      <c r="C68" s="10"/>
      <c r="D68" s="11"/>
      <c r="E68" s="11"/>
      <c r="F68" s="11"/>
      <c r="G68" s="79" t="s">
        <v>84</v>
      </c>
      <c r="H68" s="87">
        <v>1635</v>
      </c>
      <c r="I68" s="88">
        <v>1841</v>
      </c>
      <c r="J68" s="30"/>
      <c r="K68" s="3"/>
      <c r="L68" s="2"/>
      <c r="M68" s="13">
        <f t="shared" si="4"/>
        <v>0</v>
      </c>
      <c r="N68" s="14">
        <f t="shared" si="2"/>
        <v>-1</v>
      </c>
      <c r="O68" s="13">
        <f t="shared" si="1"/>
        <v>0</v>
      </c>
      <c r="P68" s="14">
        <f t="shared" si="3"/>
        <v>-1</v>
      </c>
      <c r="Q68" s="8"/>
      <c r="T68" s="39"/>
    </row>
    <row r="69" spans="1:20" x14ac:dyDescent="0.35">
      <c r="A69" s="9"/>
      <c r="B69" s="65" t="s">
        <v>146</v>
      </c>
      <c r="C69" s="10"/>
      <c r="D69" s="11"/>
      <c r="E69" s="11"/>
      <c r="F69" s="11"/>
      <c r="G69" s="79" t="s">
        <v>84</v>
      </c>
      <c r="H69" s="87">
        <v>1220</v>
      </c>
      <c r="I69" s="88">
        <v>1356</v>
      </c>
      <c r="J69" s="30"/>
      <c r="K69" s="3"/>
      <c r="L69" s="2"/>
      <c r="M69" s="13">
        <f t="shared" si="4"/>
        <v>0</v>
      </c>
      <c r="N69" s="14">
        <f t="shared" si="2"/>
        <v>-1</v>
      </c>
      <c r="O69" s="13">
        <f t="shared" si="1"/>
        <v>0</v>
      </c>
      <c r="P69" s="14">
        <f t="shared" si="3"/>
        <v>-1</v>
      </c>
      <c r="Q69" s="8"/>
      <c r="T69" s="39"/>
    </row>
    <row r="70" spans="1:20" x14ac:dyDescent="0.35">
      <c r="A70" s="9"/>
      <c r="B70" s="65" t="s">
        <v>147</v>
      </c>
      <c r="C70" s="10"/>
      <c r="D70" s="11"/>
      <c r="E70" s="11"/>
      <c r="F70" s="11"/>
      <c r="G70" s="79" t="s">
        <v>84</v>
      </c>
      <c r="H70" s="87">
        <v>737</v>
      </c>
      <c r="I70" s="88">
        <v>819</v>
      </c>
      <c r="J70" s="30"/>
      <c r="K70" s="3"/>
      <c r="L70" s="2"/>
      <c r="M70" s="13">
        <f t="shared" si="4"/>
        <v>0</v>
      </c>
      <c r="N70" s="14">
        <f t="shared" si="2"/>
        <v>-1</v>
      </c>
      <c r="O70" s="13">
        <f t="shared" si="1"/>
        <v>0</v>
      </c>
      <c r="P70" s="14">
        <f t="shared" si="3"/>
        <v>-1</v>
      </c>
      <c r="Q70" s="8"/>
      <c r="T70" s="39"/>
    </row>
    <row r="71" spans="1:20" x14ac:dyDescent="0.35">
      <c r="A71" s="9"/>
      <c r="B71" s="65" t="s">
        <v>148</v>
      </c>
      <c r="C71" s="10"/>
      <c r="D71" s="11"/>
      <c r="E71" s="11"/>
      <c r="F71" s="11"/>
      <c r="G71" s="79" t="s">
        <v>84</v>
      </c>
      <c r="H71" s="87">
        <v>1207</v>
      </c>
      <c r="I71" s="88">
        <v>1342</v>
      </c>
      <c r="J71" s="30"/>
      <c r="K71" s="3"/>
      <c r="L71" s="2"/>
      <c r="M71" s="13">
        <f t="shared" si="4"/>
        <v>0</v>
      </c>
      <c r="N71" s="14">
        <f t="shared" si="2"/>
        <v>-1</v>
      </c>
      <c r="O71" s="13">
        <f t="shared" si="1"/>
        <v>0</v>
      </c>
      <c r="P71" s="14">
        <f t="shared" si="3"/>
        <v>-1</v>
      </c>
      <c r="Q71" s="8"/>
      <c r="T71" s="39"/>
    </row>
    <row r="72" spans="1:20" x14ac:dyDescent="0.35">
      <c r="A72" s="9"/>
      <c r="B72" s="65" t="s">
        <v>149</v>
      </c>
      <c r="C72" s="10"/>
      <c r="D72" s="11"/>
      <c r="E72" s="11"/>
      <c r="F72" s="11"/>
      <c r="G72" s="79" t="s">
        <v>84</v>
      </c>
      <c r="H72" s="87">
        <v>797</v>
      </c>
      <c r="I72" s="88">
        <v>886</v>
      </c>
      <c r="J72" s="30"/>
      <c r="K72" s="3"/>
      <c r="L72" s="2"/>
      <c r="M72" s="13">
        <f t="shared" si="4"/>
        <v>0</v>
      </c>
      <c r="N72" s="14">
        <f t="shared" si="2"/>
        <v>-1</v>
      </c>
      <c r="O72" s="13">
        <f t="shared" si="1"/>
        <v>0</v>
      </c>
      <c r="P72" s="14">
        <f t="shared" si="3"/>
        <v>-1</v>
      </c>
      <c r="Q72" s="8"/>
      <c r="T72" s="39"/>
    </row>
    <row r="73" spans="1:20" x14ac:dyDescent="0.35">
      <c r="A73" s="9"/>
      <c r="B73" s="65" t="s">
        <v>150</v>
      </c>
      <c r="C73" s="10"/>
      <c r="D73" s="11"/>
      <c r="E73" s="11"/>
      <c r="F73" s="11"/>
      <c r="G73" s="79" t="s">
        <v>80</v>
      </c>
      <c r="H73" s="87">
        <v>3574</v>
      </c>
      <c r="I73" s="88">
        <v>3661</v>
      </c>
      <c r="J73" s="30"/>
      <c r="K73" s="3"/>
      <c r="L73" s="2"/>
      <c r="M73" s="13">
        <f t="shared" si="4"/>
        <v>0</v>
      </c>
      <c r="N73" s="14">
        <f t="shared" si="2"/>
        <v>-1</v>
      </c>
      <c r="O73" s="13">
        <f t="shared" si="1"/>
        <v>0</v>
      </c>
      <c r="P73" s="14">
        <f t="shared" si="3"/>
        <v>-1</v>
      </c>
      <c r="Q73" s="8"/>
      <c r="T73" s="39"/>
    </row>
    <row r="74" spans="1:20" x14ac:dyDescent="0.35">
      <c r="A74" s="9"/>
      <c r="B74" s="65" t="s">
        <v>151</v>
      </c>
      <c r="C74" s="10"/>
      <c r="D74" s="11"/>
      <c r="E74" s="11"/>
      <c r="F74" s="11"/>
      <c r="G74" s="79" t="s">
        <v>80</v>
      </c>
      <c r="H74" s="87">
        <v>862</v>
      </c>
      <c r="I74" s="88">
        <v>883</v>
      </c>
      <c r="J74" s="30"/>
      <c r="K74" s="3"/>
      <c r="L74" s="2"/>
      <c r="M74" s="13">
        <f t="shared" si="4"/>
        <v>0</v>
      </c>
      <c r="N74" s="14">
        <f t="shared" si="2"/>
        <v>-1</v>
      </c>
      <c r="O74" s="13">
        <f t="shared" si="1"/>
        <v>0</v>
      </c>
      <c r="P74" s="14">
        <f t="shared" si="3"/>
        <v>-1</v>
      </c>
      <c r="Q74" s="8"/>
      <c r="T74" s="39"/>
    </row>
    <row r="75" spans="1:20" x14ac:dyDescent="0.35">
      <c r="A75" s="9"/>
      <c r="B75" s="65" t="s">
        <v>152</v>
      </c>
      <c r="C75" s="10"/>
      <c r="D75" s="11"/>
      <c r="E75" s="11"/>
      <c r="F75" s="11"/>
      <c r="G75" s="79" t="s">
        <v>80</v>
      </c>
      <c r="H75" s="87">
        <v>629</v>
      </c>
      <c r="I75" s="88">
        <v>644</v>
      </c>
      <c r="J75" s="30"/>
      <c r="K75" s="3"/>
      <c r="L75" s="2"/>
      <c r="M75" s="13">
        <f t="shared" si="4"/>
        <v>0</v>
      </c>
      <c r="N75" s="14">
        <f t="shared" si="2"/>
        <v>-1</v>
      </c>
      <c r="O75" s="13">
        <f t="shared" si="1"/>
        <v>0</v>
      </c>
      <c r="P75" s="14">
        <f t="shared" si="3"/>
        <v>-1</v>
      </c>
      <c r="Q75" s="8"/>
      <c r="T75" s="39"/>
    </row>
    <row r="76" spans="1:20" x14ac:dyDescent="0.35">
      <c r="A76" s="9"/>
      <c r="B76" s="65" t="s">
        <v>153</v>
      </c>
      <c r="C76" s="10"/>
      <c r="D76" s="11"/>
      <c r="E76" s="11"/>
      <c r="F76" s="11"/>
      <c r="G76" s="79" t="s">
        <v>80</v>
      </c>
      <c r="H76" s="87">
        <v>912</v>
      </c>
      <c r="I76" s="88">
        <v>934</v>
      </c>
      <c r="J76" s="30"/>
      <c r="K76" s="3"/>
      <c r="L76" s="2"/>
      <c r="M76" s="13">
        <f t="shared" si="4"/>
        <v>0</v>
      </c>
      <c r="N76" s="14">
        <f t="shared" si="2"/>
        <v>-1</v>
      </c>
      <c r="O76" s="13">
        <f t="shared" si="1"/>
        <v>0</v>
      </c>
      <c r="P76" s="14">
        <f t="shared" si="3"/>
        <v>-1</v>
      </c>
      <c r="Q76" s="8"/>
      <c r="T76" s="39"/>
    </row>
    <row r="77" spans="1:20" x14ac:dyDescent="0.35">
      <c r="A77" s="9"/>
      <c r="B77" s="65" t="s">
        <v>154</v>
      </c>
      <c r="C77" s="10"/>
      <c r="D77" s="11"/>
      <c r="E77" s="11"/>
      <c r="F77" s="11"/>
      <c r="G77" s="79" t="s">
        <v>80</v>
      </c>
      <c r="H77" s="87">
        <v>903</v>
      </c>
      <c r="I77" s="88">
        <v>934</v>
      </c>
      <c r="J77" s="30"/>
      <c r="K77" s="3"/>
      <c r="L77" s="2"/>
      <c r="M77" s="13">
        <f t="shared" si="4"/>
        <v>0</v>
      </c>
      <c r="N77" s="14">
        <f t="shared" si="2"/>
        <v>-1</v>
      </c>
      <c r="O77" s="13">
        <f t="shared" si="1"/>
        <v>0</v>
      </c>
      <c r="P77" s="14">
        <f t="shared" si="3"/>
        <v>-1</v>
      </c>
      <c r="Q77" s="8"/>
      <c r="T77" s="39"/>
    </row>
    <row r="78" spans="1:20" x14ac:dyDescent="0.35">
      <c r="A78" s="9"/>
      <c r="B78" s="65" t="s">
        <v>155</v>
      </c>
      <c r="C78" s="10"/>
      <c r="D78" s="11"/>
      <c r="E78" s="11"/>
      <c r="F78" s="11"/>
      <c r="G78" s="79" t="s">
        <v>80</v>
      </c>
      <c r="H78" s="87">
        <v>845</v>
      </c>
      <c r="I78" s="88">
        <v>865</v>
      </c>
      <c r="J78" s="30"/>
      <c r="K78" s="3"/>
      <c r="L78" s="2"/>
      <c r="M78" s="13">
        <f t="shared" ref="M78:M91" si="5">IF(K78="",0,(SUMIF($G$20:$G$1000,K78,$H$20:$H$1000)))</f>
        <v>0</v>
      </c>
      <c r="N78" s="14">
        <f t="shared" si="2"/>
        <v>-1</v>
      </c>
      <c r="O78" s="13">
        <f t="shared" si="1"/>
        <v>0</v>
      </c>
      <c r="P78" s="14">
        <f t="shared" si="3"/>
        <v>-1</v>
      </c>
      <c r="Q78" s="8"/>
      <c r="T78" s="39"/>
    </row>
    <row r="79" spans="1:20" x14ac:dyDescent="0.35">
      <c r="A79" s="9"/>
      <c r="B79" s="65" t="s">
        <v>156</v>
      </c>
      <c r="C79" s="10"/>
      <c r="D79" s="11"/>
      <c r="E79" s="11"/>
      <c r="F79" s="11"/>
      <c r="G79" s="79" t="s">
        <v>80</v>
      </c>
      <c r="H79" s="87">
        <v>1900</v>
      </c>
      <c r="I79" s="88">
        <v>1946</v>
      </c>
      <c r="J79" s="30"/>
      <c r="K79" s="3"/>
      <c r="L79" s="2"/>
      <c r="M79" s="13">
        <f t="shared" si="5"/>
        <v>0</v>
      </c>
      <c r="N79" s="14">
        <f t="shared" ref="N79:N91" si="6">IF(K79="",-1,(-($L$6-(M79/L79))/$L$6))</f>
        <v>-1</v>
      </c>
      <c r="O79" s="13">
        <f t="shared" ref="O79:O90" si="7">IF(K79="",0,(SUMIF($G$19:$G$1000,K79,$I$19:$I$1000)))</f>
        <v>0</v>
      </c>
      <c r="P79" s="14">
        <f t="shared" ref="P79:P91" si="8">IF(K79="",-1,(-($M$6-(O79/L79))/$M$6))</f>
        <v>-1</v>
      </c>
      <c r="Q79" s="8"/>
      <c r="T79" s="39"/>
    </row>
    <row r="80" spans="1:20" x14ac:dyDescent="0.35">
      <c r="A80" s="9"/>
      <c r="B80" s="65" t="s">
        <v>157</v>
      </c>
      <c r="C80" s="10"/>
      <c r="D80" s="11"/>
      <c r="E80" s="11"/>
      <c r="F80" s="11"/>
      <c r="G80" s="79" t="s">
        <v>86</v>
      </c>
      <c r="H80" s="87">
        <v>1307</v>
      </c>
      <c r="I80" s="88">
        <v>1350</v>
      </c>
      <c r="J80" s="30"/>
      <c r="K80" s="3"/>
      <c r="L80" s="2"/>
      <c r="M80" s="13">
        <f t="shared" si="5"/>
        <v>0</v>
      </c>
      <c r="N80" s="14">
        <f t="shared" si="6"/>
        <v>-1</v>
      </c>
      <c r="O80" s="13">
        <f t="shared" si="7"/>
        <v>0</v>
      </c>
      <c r="P80" s="14">
        <f t="shared" si="8"/>
        <v>-1</v>
      </c>
      <c r="Q80" s="8"/>
      <c r="T80" s="39"/>
    </row>
    <row r="81" spans="1:20" x14ac:dyDescent="0.35">
      <c r="A81" s="9"/>
      <c r="B81" s="65" t="s">
        <v>158</v>
      </c>
      <c r="C81" s="10"/>
      <c r="D81" s="11"/>
      <c r="E81" s="11"/>
      <c r="F81" s="11"/>
      <c r="G81" s="79" t="s">
        <v>86</v>
      </c>
      <c r="H81" s="87">
        <v>834</v>
      </c>
      <c r="I81" s="88">
        <v>861</v>
      </c>
      <c r="J81" s="30"/>
      <c r="K81" s="3"/>
      <c r="L81" s="2"/>
      <c r="M81" s="13">
        <f t="shared" si="5"/>
        <v>0</v>
      </c>
      <c r="N81" s="14">
        <f t="shared" si="6"/>
        <v>-1</v>
      </c>
      <c r="O81" s="13">
        <f t="shared" si="7"/>
        <v>0</v>
      </c>
      <c r="P81" s="14">
        <f t="shared" si="8"/>
        <v>-1</v>
      </c>
      <c r="Q81" s="8"/>
      <c r="T81" s="39"/>
    </row>
    <row r="82" spans="1:20" x14ac:dyDescent="0.35">
      <c r="A82" s="9"/>
      <c r="B82" s="65" t="s">
        <v>159</v>
      </c>
      <c r="C82" s="10"/>
      <c r="D82" s="11"/>
      <c r="E82" s="11"/>
      <c r="F82" s="11"/>
      <c r="G82" s="79" t="s">
        <v>86</v>
      </c>
      <c r="H82" s="87">
        <v>775</v>
      </c>
      <c r="I82" s="88">
        <v>800</v>
      </c>
      <c r="J82" s="30"/>
      <c r="K82" s="3"/>
      <c r="L82" s="2"/>
      <c r="M82" s="13">
        <f t="shared" si="5"/>
        <v>0</v>
      </c>
      <c r="N82" s="14">
        <f t="shared" si="6"/>
        <v>-1</v>
      </c>
      <c r="O82" s="13">
        <f t="shared" si="7"/>
        <v>0</v>
      </c>
      <c r="P82" s="14">
        <f t="shared" si="8"/>
        <v>-1</v>
      </c>
      <c r="Q82" s="8"/>
      <c r="T82" s="39"/>
    </row>
    <row r="83" spans="1:20" x14ac:dyDescent="0.35">
      <c r="A83" s="9"/>
      <c r="B83" s="65" t="s">
        <v>160</v>
      </c>
      <c r="C83" s="10"/>
      <c r="D83" s="11"/>
      <c r="E83" s="11"/>
      <c r="F83" s="11"/>
      <c r="G83" s="79" t="s">
        <v>86</v>
      </c>
      <c r="H83" s="87">
        <v>1025</v>
      </c>
      <c r="I83" s="88">
        <v>1059</v>
      </c>
      <c r="J83" s="30"/>
      <c r="K83" s="3"/>
      <c r="L83" s="2"/>
      <c r="M83" s="13">
        <f t="shared" si="5"/>
        <v>0</v>
      </c>
      <c r="N83" s="14">
        <f t="shared" si="6"/>
        <v>-1</v>
      </c>
      <c r="O83" s="13">
        <f t="shared" si="7"/>
        <v>0</v>
      </c>
      <c r="P83" s="14">
        <f t="shared" si="8"/>
        <v>-1</v>
      </c>
      <c r="Q83" s="8"/>
      <c r="T83" s="39"/>
    </row>
    <row r="84" spans="1:20" x14ac:dyDescent="0.35">
      <c r="A84" s="9"/>
      <c r="B84" s="65" t="s">
        <v>161</v>
      </c>
      <c r="C84" s="10"/>
      <c r="D84" s="11"/>
      <c r="E84" s="11"/>
      <c r="F84" s="11"/>
      <c r="G84" s="79" t="s">
        <v>86</v>
      </c>
      <c r="H84" s="87">
        <v>841</v>
      </c>
      <c r="I84" s="88">
        <v>869</v>
      </c>
      <c r="J84" s="30"/>
      <c r="K84" s="3"/>
      <c r="L84" s="2"/>
      <c r="M84" s="13">
        <f t="shared" si="5"/>
        <v>0</v>
      </c>
      <c r="N84" s="14">
        <f t="shared" si="6"/>
        <v>-1</v>
      </c>
      <c r="O84" s="13">
        <f t="shared" si="7"/>
        <v>0</v>
      </c>
      <c r="P84" s="14">
        <f t="shared" si="8"/>
        <v>-1</v>
      </c>
      <c r="Q84" s="8"/>
      <c r="T84" s="39"/>
    </row>
    <row r="85" spans="1:20" x14ac:dyDescent="0.35">
      <c r="A85" s="9"/>
      <c r="B85" s="65" t="s">
        <v>162</v>
      </c>
      <c r="C85" s="10"/>
      <c r="D85" s="11"/>
      <c r="E85" s="11"/>
      <c r="F85" s="11"/>
      <c r="G85" s="79" t="s">
        <v>86</v>
      </c>
      <c r="H85" s="87">
        <v>1782</v>
      </c>
      <c r="I85" s="88">
        <v>1904</v>
      </c>
      <c r="J85" s="30"/>
      <c r="K85" s="3"/>
      <c r="L85" s="2"/>
      <c r="M85" s="13">
        <f t="shared" si="5"/>
        <v>0</v>
      </c>
      <c r="N85" s="14">
        <f t="shared" si="6"/>
        <v>-1</v>
      </c>
      <c r="O85" s="13">
        <f t="shared" si="7"/>
        <v>0</v>
      </c>
      <c r="P85" s="14">
        <f t="shared" si="8"/>
        <v>-1</v>
      </c>
      <c r="Q85" s="8"/>
    </row>
    <row r="86" spans="1:20" x14ac:dyDescent="0.35">
      <c r="A86" s="9"/>
      <c r="B86" s="65" t="s">
        <v>163</v>
      </c>
      <c r="C86" s="10"/>
      <c r="D86" s="11"/>
      <c r="E86" s="11"/>
      <c r="F86" s="11"/>
      <c r="G86" s="79" t="s">
        <v>86</v>
      </c>
      <c r="H86" s="87">
        <v>2475</v>
      </c>
      <c r="I86" s="88">
        <v>2560</v>
      </c>
      <c r="J86" s="30"/>
      <c r="K86" s="3"/>
      <c r="L86" s="2"/>
      <c r="M86" s="13">
        <f t="shared" si="5"/>
        <v>0</v>
      </c>
      <c r="N86" s="14">
        <f t="shared" si="6"/>
        <v>-1</v>
      </c>
      <c r="O86" s="13">
        <f t="shared" si="7"/>
        <v>0</v>
      </c>
      <c r="P86" s="14">
        <f t="shared" si="8"/>
        <v>-1</v>
      </c>
      <c r="Q86" s="8"/>
    </row>
    <row r="87" spans="1:20" x14ac:dyDescent="0.35">
      <c r="A87" s="9"/>
      <c r="B87" s="65" t="s">
        <v>164</v>
      </c>
      <c r="C87" s="10"/>
      <c r="D87" s="11"/>
      <c r="E87" s="11"/>
      <c r="F87" s="11"/>
      <c r="G87" s="79" t="s">
        <v>86</v>
      </c>
      <c r="H87" s="87">
        <v>1219</v>
      </c>
      <c r="I87" s="88">
        <v>1269</v>
      </c>
      <c r="J87" s="30"/>
      <c r="K87" s="3"/>
      <c r="L87" s="2"/>
      <c r="M87" s="13">
        <f t="shared" si="5"/>
        <v>0</v>
      </c>
      <c r="N87" s="14">
        <f t="shared" si="6"/>
        <v>-1</v>
      </c>
      <c r="O87" s="13">
        <f t="shared" si="7"/>
        <v>0</v>
      </c>
      <c r="P87" s="14">
        <f t="shared" si="8"/>
        <v>-1</v>
      </c>
      <c r="Q87" s="8"/>
    </row>
    <row r="88" spans="1:20" x14ac:dyDescent="0.35">
      <c r="A88" s="9"/>
      <c r="B88" s="65" t="s">
        <v>165</v>
      </c>
      <c r="C88" s="10"/>
      <c r="D88" s="11"/>
      <c r="E88" s="11"/>
      <c r="F88" s="11"/>
      <c r="G88" s="79" t="s">
        <v>88</v>
      </c>
      <c r="H88" s="87">
        <v>1944</v>
      </c>
      <c r="I88" s="88">
        <v>2032</v>
      </c>
      <c r="J88" s="30"/>
      <c r="K88" s="3"/>
      <c r="L88" s="2"/>
      <c r="M88" s="13">
        <f t="shared" si="5"/>
        <v>0</v>
      </c>
      <c r="N88" s="14">
        <f t="shared" si="6"/>
        <v>-1</v>
      </c>
      <c r="O88" s="13">
        <f t="shared" si="7"/>
        <v>0</v>
      </c>
      <c r="P88" s="14">
        <f t="shared" si="8"/>
        <v>-1</v>
      </c>
      <c r="Q88" s="8"/>
    </row>
    <row r="89" spans="1:20" x14ac:dyDescent="0.35">
      <c r="A89" s="9"/>
      <c r="B89" s="65" t="s">
        <v>166</v>
      </c>
      <c r="C89" s="10"/>
      <c r="D89" s="11"/>
      <c r="E89" s="11"/>
      <c r="F89" s="11"/>
      <c r="G89" s="79" t="s">
        <v>88</v>
      </c>
      <c r="H89" s="87">
        <v>1472</v>
      </c>
      <c r="I89" s="88">
        <v>1538</v>
      </c>
      <c r="J89" s="30"/>
      <c r="K89" s="3"/>
      <c r="L89" s="2"/>
      <c r="M89" s="13">
        <f t="shared" si="5"/>
        <v>0</v>
      </c>
      <c r="N89" s="14">
        <f t="shared" si="6"/>
        <v>-1</v>
      </c>
      <c r="O89" s="13">
        <f t="shared" si="7"/>
        <v>0</v>
      </c>
      <c r="P89" s="14">
        <f t="shared" si="8"/>
        <v>-1</v>
      </c>
      <c r="Q89" s="8"/>
    </row>
    <row r="90" spans="1:20" x14ac:dyDescent="0.35">
      <c r="A90" s="9"/>
      <c r="B90" s="65" t="s">
        <v>167</v>
      </c>
      <c r="C90" s="10"/>
      <c r="D90" s="11"/>
      <c r="E90" s="11"/>
      <c r="F90" s="11"/>
      <c r="G90" s="79" t="s">
        <v>88</v>
      </c>
      <c r="H90" s="89">
        <v>708</v>
      </c>
      <c r="I90" s="90">
        <v>740</v>
      </c>
      <c r="J90" s="30"/>
      <c r="K90" s="3"/>
      <c r="L90" s="2"/>
      <c r="M90" s="13">
        <f t="shared" si="5"/>
        <v>0</v>
      </c>
      <c r="N90" s="14">
        <f t="shared" si="6"/>
        <v>-1</v>
      </c>
      <c r="O90" s="13">
        <f t="shared" si="7"/>
        <v>0</v>
      </c>
      <c r="P90" s="14">
        <f t="shared" si="8"/>
        <v>-1</v>
      </c>
      <c r="Q90" s="8"/>
    </row>
    <row r="91" spans="1:20" x14ac:dyDescent="0.35">
      <c r="A91" s="9"/>
      <c r="B91" s="68" t="s">
        <v>168</v>
      </c>
      <c r="C91" s="69"/>
      <c r="D91" s="70"/>
      <c r="E91" s="70"/>
      <c r="F91" s="70"/>
      <c r="G91" s="71" t="s">
        <v>88</v>
      </c>
      <c r="H91" s="91">
        <v>2002</v>
      </c>
      <c r="I91" s="92">
        <v>2092</v>
      </c>
      <c r="J91" s="9"/>
      <c r="K91" s="3"/>
      <c r="L91" s="2"/>
      <c r="M91" s="13">
        <f t="shared" si="5"/>
        <v>0</v>
      </c>
      <c r="N91" s="14">
        <f t="shared" si="6"/>
        <v>-1</v>
      </c>
      <c r="O91" s="13">
        <f>IF(K91="",0,(SUMIF($G$19:$G$1000,K91,$I$19:$I$1000)))</f>
        <v>0</v>
      </c>
      <c r="P91" s="14">
        <f t="shared" si="8"/>
        <v>-1</v>
      </c>
      <c r="Q91" s="8"/>
    </row>
    <row r="92" spans="1:20" x14ac:dyDescent="0.35">
      <c r="B92" s="72" t="s">
        <v>169</v>
      </c>
      <c r="C92" s="73"/>
      <c r="D92" s="73"/>
      <c r="E92" s="73"/>
      <c r="F92" s="73"/>
      <c r="G92" s="74" t="s">
        <v>88</v>
      </c>
      <c r="H92" s="93">
        <v>1436</v>
      </c>
      <c r="I92" s="94">
        <v>1501</v>
      </c>
    </row>
    <row r="93" spans="1:20" x14ac:dyDescent="0.35">
      <c r="B93" s="72" t="s">
        <v>170</v>
      </c>
      <c r="C93" s="73"/>
      <c r="D93" s="73"/>
      <c r="E93" s="73"/>
      <c r="F93" s="73"/>
      <c r="G93" s="74" t="s">
        <v>88</v>
      </c>
      <c r="H93" s="93">
        <v>867</v>
      </c>
      <c r="I93" s="94">
        <v>910</v>
      </c>
    </row>
    <row r="94" spans="1:20" x14ac:dyDescent="0.35">
      <c r="B94" s="72" t="s">
        <v>171</v>
      </c>
      <c r="C94" s="73"/>
      <c r="D94" s="73"/>
      <c r="E94" s="73"/>
      <c r="F94" s="73"/>
      <c r="G94" s="74" t="s">
        <v>88</v>
      </c>
      <c r="H94" s="93">
        <v>982</v>
      </c>
      <c r="I94" s="94">
        <v>1031</v>
      </c>
    </row>
    <row r="95" spans="1:20" x14ac:dyDescent="0.35">
      <c r="B95" s="72" t="s">
        <v>172</v>
      </c>
      <c r="C95" s="73"/>
      <c r="D95" s="73"/>
      <c r="E95" s="73"/>
      <c r="F95" s="73"/>
      <c r="G95" s="74" t="s">
        <v>90</v>
      </c>
      <c r="H95" s="93">
        <v>2099</v>
      </c>
      <c r="I95" s="94">
        <v>2101</v>
      </c>
    </row>
    <row r="96" spans="1:20" x14ac:dyDescent="0.35">
      <c r="B96" s="72" t="s">
        <v>173</v>
      </c>
      <c r="C96" s="73"/>
      <c r="D96" s="73"/>
      <c r="E96" s="73"/>
      <c r="F96" s="73"/>
      <c r="G96" s="74" t="s">
        <v>90</v>
      </c>
      <c r="H96" s="93">
        <v>1025</v>
      </c>
      <c r="I96" s="94">
        <v>1021</v>
      </c>
    </row>
    <row r="97" spans="2:9" x14ac:dyDescent="0.35">
      <c r="B97" s="72" t="s">
        <v>174</v>
      </c>
      <c r="C97" s="73"/>
      <c r="D97" s="73"/>
      <c r="E97" s="73"/>
      <c r="F97" s="73"/>
      <c r="G97" s="74" t="s">
        <v>90</v>
      </c>
      <c r="H97" s="93">
        <v>1962</v>
      </c>
      <c r="I97" s="94">
        <v>1964</v>
      </c>
    </row>
    <row r="98" spans="2:9" x14ac:dyDescent="0.35">
      <c r="B98" s="72" t="s">
        <v>175</v>
      </c>
      <c r="C98" s="73"/>
      <c r="D98" s="73"/>
      <c r="E98" s="73"/>
      <c r="F98" s="73"/>
      <c r="G98" s="74" t="s">
        <v>90</v>
      </c>
      <c r="H98" s="93">
        <v>1112</v>
      </c>
      <c r="I98" s="94">
        <v>1113</v>
      </c>
    </row>
    <row r="99" spans="2:9" x14ac:dyDescent="0.35">
      <c r="B99" s="72" t="s">
        <v>176</v>
      </c>
      <c r="C99" s="73"/>
      <c r="D99" s="73"/>
      <c r="E99" s="73"/>
      <c r="F99" s="73"/>
      <c r="G99" s="74" t="s">
        <v>90</v>
      </c>
      <c r="H99" s="93">
        <v>2425</v>
      </c>
      <c r="I99" s="94">
        <v>2427</v>
      </c>
    </row>
    <row r="100" spans="2:9" x14ac:dyDescent="0.35">
      <c r="B100" s="72" t="s">
        <v>177</v>
      </c>
      <c r="C100" s="73"/>
      <c r="D100" s="73"/>
      <c r="E100" s="73"/>
      <c r="F100" s="73"/>
      <c r="G100" s="74" t="s">
        <v>94</v>
      </c>
      <c r="H100" s="93">
        <v>2266</v>
      </c>
      <c r="I100" s="94">
        <v>2409</v>
      </c>
    </row>
    <row r="101" spans="2:9" x14ac:dyDescent="0.35">
      <c r="B101" s="72" t="s">
        <v>178</v>
      </c>
      <c r="C101" s="73"/>
      <c r="D101" s="73"/>
      <c r="E101" s="73"/>
      <c r="F101" s="73"/>
      <c r="G101" s="74" t="s">
        <v>94</v>
      </c>
      <c r="H101" s="93">
        <v>2059</v>
      </c>
      <c r="I101" s="94">
        <v>2190</v>
      </c>
    </row>
    <row r="102" spans="2:9" x14ac:dyDescent="0.35">
      <c r="B102" s="72" t="s">
        <v>179</v>
      </c>
      <c r="C102" s="73"/>
      <c r="D102" s="73"/>
      <c r="E102" s="73"/>
      <c r="F102" s="73"/>
      <c r="G102" s="74" t="s">
        <v>94</v>
      </c>
      <c r="H102" s="93">
        <v>1095</v>
      </c>
      <c r="I102" s="94">
        <v>1166</v>
      </c>
    </row>
    <row r="103" spans="2:9" x14ac:dyDescent="0.35">
      <c r="B103" s="72" t="s">
        <v>180</v>
      </c>
      <c r="C103" s="73"/>
      <c r="D103" s="73"/>
      <c r="E103" s="73"/>
      <c r="F103" s="73"/>
      <c r="G103" s="74" t="s">
        <v>94</v>
      </c>
      <c r="H103" s="93">
        <v>1838</v>
      </c>
      <c r="I103" s="94">
        <v>1971</v>
      </c>
    </row>
    <row r="104" spans="2:9" x14ac:dyDescent="0.35">
      <c r="B104" s="72" t="s">
        <v>181</v>
      </c>
      <c r="C104" s="73"/>
      <c r="D104" s="73"/>
      <c r="E104" s="73"/>
      <c r="F104" s="73"/>
      <c r="G104" s="74" t="s">
        <v>94</v>
      </c>
      <c r="H104" s="93">
        <v>1510</v>
      </c>
      <c r="I104" s="94">
        <v>1609</v>
      </c>
    </row>
    <row r="105" spans="2:9" x14ac:dyDescent="0.35">
      <c r="B105" s="72" t="s">
        <v>182</v>
      </c>
      <c r="C105" s="73"/>
      <c r="D105" s="73"/>
      <c r="E105" s="73"/>
      <c r="F105" s="73"/>
      <c r="G105" s="74" t="s">
        <v>94</v>
      </c>
      <c r="H105" s="93">
        <v>1418</v>
      </c>
      <c r="I105" s="94">
        <v>1514</v>
      </c>
    </row>
    <row r="106" spans="2:9" x14ac:dyDescent="0.35">
      <c r="B106" s="72" t="s">
        <v>183</v>
      </c>
      <c r="C106" s="73"/>
      <c r="D106" s="73"/>
      <c r="E106" s="73"/>
      <c r="F106" s="73"/>
      <c r="G106" s="74" t="s">
        <v>92</v>
      </c>
      <c r="H106" s="93">
        <v>1465</v>
      </c>
      <c r="I106" s="94">
        <v>1450</v>
      </c>
    </row>
    <row r="107" spans="2:9" x14ac:dyDescent="0.35">
      <c r="B107" s="72" t="s">
        <v>184</v>
      </c>
      <c r="C107" s="73"/>
      <c r="D107" s="73"/>
      <c r="E107" s="73"/>
      <c r="F107" s="73"/>
      <c r="G107" s="74" t="s">
        <v>92</v>
      </c>
      <c r="H107" s="93">
        <v>587</v>
      </c>
      <c r="I107" s="94">
        <v>581</v>
      </c>
    </row>
    <row r="108" spans="2:9" x14ac:dyDescent="0.35">
      <c r="B108" s="72" t="s">
        <v>185</v>
      </c>
      <c r="C108" s="73"/>
      <c r="D108" s="73"/>
      <c r="E108" s="73"/>
      <c r="F108" s="73"/>
      <c r="G108" s="74" t="s">
        <v>92</v>
      </c>
      <c r="H108" s="93">
        <v>1446</v>
      </c>
      <c r="I108" s="94">
        <v>1424</v>
      </c>
    </row>
    <row r="109" spans="2:9" x14ac:dyDescent="0.35">
      <c r="B109" s="72" t="s">
        <v>186</v>
      </c>
      <c r="C109" s="73"/>
      <c r="D109" s="73"/>
      <c r="E109" s="73"/>
      <c r="F109" s="73"/>
      <c r="G109" s="74" t="s">
        <v>92</v>
      </c>
      <c r="H109" s="93">
        <v>1576</v>
      </c>
      <c r="I109" s="94">
        <v>1565</v>
      </c>
    </row>
    <row r="110" spans="2:9" x14ac:dyDescent="0.35">
      <c r="B110" s="72" t="s">
        <v>187</v>
      </c>
      <c r="C110" s="73"/>
      <c r="D110" s="73"/>
      <c r="E110" s="73"/>
      <c r="F110" s="73"/>
      <c r="G110" s="74" t="s">
        <v>92</v>
      </c>
      <c r="H110" s="93">
        <v>1720</v>
      </c>
      <c r="I110" s="94">
        <v>1707</v>
      </c>
    </row>
    <row r="111" spans="2:9" x14ac:dyDescent="0.35">
      <c r="B111" s="72" t="s">
        <v>188</v>
      </c>
      <c r="C111" s="73"/>
      <c r="D111" s="73"/>
      <c r="E111" s="73"/>
      <c r="F111" s="73"/>
      <c r="G111" s="74" t="s">
        <v>92</v>
      </c>
      <c r="H111" s="93">
        <v>617</v>
      </c>
      <c r="I111" s="94">
        <v>614</v>
      </c>
    </row>
    <row r="112" spans="2:9" x14ac:dyDescent="0.35">
      <c r="B112" s="72" t="s">
        <v>189</v>
      </c>
      <c r="C112" s="73"/>
      <c r="D112" s="73"/>
      <c r="E112" s="73"/>
      <c r="F112" s="73"/>
      <c r="G112" s="74" t="s">
        <v>92</v>
      </c>
      <c r="H112" s="93">
        <v>1064</v>
      </c>
      <c r="I112" s="94">
        <v>1058</v>
      </c>
    </row>
    <row r="113" spans="2:9" x14ac:dyDescent="0.35">
      <c r="B113" s="72" t="s">
        <v>190</v>
      </c>
      <c r="C113" s="73"/>
      <c r="D113" s="73"/>
      <c r="E113" s="73"/>
      <c r="F113" s="73"/>
      <c r="G113" s="74" t="s">
        <v>92</v>
      </c>
      <c r="H113" s="93">
        <v>592</v>
      </c>
      <c r="I113" s="94">
        <v>586</v>
      </c>
    </row>
    <row r="114" spans="2:9" x14ac:dyDescent="0.35">
      <c r="B114" s="72" t="s">
        <v>191</v>
      </c>
      <c r="C114" s="73"/>
      <c r="D114" s="73"/>
      <c r="E114" s="73"/>
      <c r="F114" s="73"/>
      <c r="G114" s="74" t="s">
        <v>96</v>
      </c>
      <c r="H114" s="93">
        <v>2145</v>
      </c>
      <c r="I114" s="94">
        <v>2121</v>
      </c>
    </row>
    <row r="115" spans="2:9" x14ac:dyDescent="0.35">
      <c r="B115" s="72" t="s">
        <v>192</v>
      </c>
      <c r="C115" s="73"/>
      <c r="D115" s="73"/>
      <c r="E115" s="73"/>
      <c r="F115" s="73"/>
      <c r="G115" s="74" t="s">
        <v>96</v>
      </c>
      <c r="H115" s="93">
        <v>2149</v>
      </c>
      <c r="I115" s="94">
        <v>2125</v>
      </c>
    </row>
    <row r="116" spans="2:9" x14ac:dyDescent="0.35">
      <c r="B116" s="72" t="s">
        <v>193</v>
      </c>
      <c r="C116" s="73"/>
      <c r="D116" s="73"/>
      <c r="E116" s="73"/>
      <c r="F116" s="73"/>
      <c r="G116" s="74" t="s">
        <v>96</v>
      </c>
      <c r="H116" s="93">
        <v>553</v>
      </c>
      <c r="I116" s="94">
        <v>547</v>
      </c>
    </row>
    <row r="117" spans="2:9" x14ac:dyDescent="0.35">
      <c r="B117" s="72" t="s">
        <v>194</v>
      </c>
      <c r="C117" s="73"/>
      <c r="D117" s="73"/>
      <c r="E117" s="73"/>
      <c r="F117" s="73"/>
      <c r="G117" s="74" t="s">
        <v>96</v>
      </c>
      <c r="H117" s="93">
        <v>1122</v>
      </c>
      <c r="I117" s="94">
        <v>1109</v>
      </c>
    </row>
    <row r="118" spans="2:9" x14ac:dyDescent="0.35">
      <c r="B118" s="72" t="s">
        <v>195</v>
      </c>
      <c r="C118" s="73"/>
      <c r="D118" s="73"/>
      <c r="E118" s="73"/>
      <c r="F118" s="73"/>
      <c r="G118" s="74" t="s">
        <v>96</v>
      </c>
      <c r="H118" s="93">
        <v>1622</v>
      </c>
      <c r="I118" s="94">
        <v>1604</v>
      </c>
    </row>
    <row r="119" spans="2:9" x14ac:dyDescent="0.35">
      <c r="B119" s="72" t="s">
        <v>196</v>
      </c>
      <c r="C119" s="73"/>
      <c r="D119" s="73"/>
      <c r="E119" s="73"/>
      <c r="F119" s="73"/>
      <c r="G119" s="74" t="s">
        <v>96</v>
      </c>
      <c r="H119" s="93">
        <v>911</v>
      </c>
      <c r="I119" s="94">
        <v>901</v>
      </c>
    </row>
    <row r="120" spans="2:9" x14ac:dyDescent="0.35">
      <c r="B120" s="72" t="s">
        <v>197</v>
      </c>
      <c r="C120" s="73"/>
      <c r="D120" s="73"/>
      <c r="E120" s="73"/>
      <c r="F120" s="73"/>
      <c r="G120" s="74" t="s">
        <v>96</v>
      </c>
      <c r="H120" s="93">
        <v>744</v>
      </c>
      <c r="I120" s="94">
        <v>737</v>
      </c>
    </row>
    <row r="121" spans="2:9" x14ac:dyDescent="0.35">
      <c r="B121" s="72" t="s">
        <v>198</v>
      </c>
      <c r="C121" s="73"/>
      <c r="D121" s="73"/>
      <c r="E121" s="73"/>
      <c r="F121" s="73"/>
      <c r="G121" s="74" t="s">
        <v>98</v>
      </c>
      <c r="H121" s="93">
        <v>931</v>
      </c>
      <c r="I121" s="94">
        <v>961</v>
      </c>
    </row>
    <row r="122" spans="2:9" x14ac:dyDescent="0.35">
      <c r="B122" s="72" t="s">
        <v>199</v>
      </c>
      <c r="C122" s="73"/>
      <c r="D122" s="73"/>
      <c r="E122" s="73"/>
      <c r="F122" s="73"/>
      <c r="G122" s="74" t="s">
        <v>98</v>
      </c>
      <c r="H122" s="93">
        <v>1852</v>
      </c>
      <c r="I122" s="94">
        <v>1946</v>
      </c>
    </row>
    <row r="123" spans="2:9" x14ac:dyDescent="0.35">
      <c r="B123" s="72" t="s">
        <v>200</v>
      </c>
      <c r="C123" s="73"/>
      <c r="D123" s="73"/>
      <c r="E123" s="73"/>
      <c r="F123" s="73"/>
      <c r="G123" s="74" t="s">
        <v>98</v>
      </c>
      <c r="H123" s="93">
        <v>1658</v>
      </c>
      <c r="I123" s="94">
        <v>1749</v>
      </c>
    </row>
    <row r="124" spans="2:9" x14ac:dyDescent="0.35">
      <c r="B124" s="72" t="s">
        <v>201</v>
      </c>
      <c r="C124" s="73"/>
      <c r="D124" s="73"/>
      <c r="E124" s="73"/>
      <c r="F124" s="73"/>
      <c r="G124" s="74" t="s">
        <v>98</v>
      </c>
      <c r="H124" s="93">
        <v>1051</v>
      </c>
      <c r="I124" s="94">
        <v>1085</v>
      </c>
    </row>
    <row r="125" spans="2:9" x14ac:dyDescent="0.35">
      <c r="B125" s="72" t="s">
        <v>202</v>
      </c>
      <c r="C125" s="73"/>
      <c r="D125" s="73"/>
      <c r="E125" s="73"/>
      <c r="F125" s="73"/>
      <c r="G125" s="74" t="s">
        <v>98</v>
      </c>
      <c r="H125" s="93">
        <v>1034</v>
      </c>
      <c r="I125" s="94">
        <v>1067</v>
      </c>
    </row>
    <row r="126" spans="2:9" x14ac:dyDescent="0.35">
      <c r="B126" s="72" t="s">
        <v>203</v>
      </c>
      <c r="C126" s="73"/>
      <c r="D126" s="73"/>
      <c r="E126" s="73"/>
      <c r="F126" s="73"/>
      <c r="G126" s="74" t="s">
        <v>98</v>
      </c>
      <c r="H126" s="93">
        <v>1827</v>
      </c>
      <c r="I126" s="94">
        <v>1885</v>
      </c>
    </row>
    <row r="127" spans="2:9" x14ac:dyDescent="0.35">
      <c r="B127" s="72" t="s">
        <v>204</v>
      </c>
      <c r="C127" s="73"/>
      <c r="D127" s="73"/>
      <c r="E127" s="73"/>
      <c r="F127" s="73"/>
      <c r="G127" s="74" t="s">
        <v>98</v>
      </c>
      <c r="H127" s="93">
        <v>1365</v>
      </c>
      <c r="I127" s="94">
        <v>1416</v>
      </c>
    </row>
    <row r="128" spans="2:9" x14ac:dyDescent="0.35">
      <c r="B128" s="72" t="s">
        <v>205</v>
      </c>
      <c r="C128" s="73"/>
      <c r="D128" s="73"/>
      <c r="E128" s="73"/>
      <c r="F128" s="73"/>
      <c r="G128" s="74" t="s">
        <v>100</v>
      </c>
      <c r="H128" s="93">
        <v>542</v>
      </c>
      <c r="I128" s="94">
        <v>576</v>
      </c>
    </row>
    <row r="129" spans="2:9" x14ac:dyDescent="0.35">
      <c r="B129" s="72" t="s">
        <v>206</v>
      </c>
      <c r="C129" s="73"/>
      <c r="D129" s="73"/>
      <c r="E129" s="73"/>
      <c r="F129" s="73"/>
      <c r="G129" s="74" t="s">
        <v>100</v>
      </c>
      <c r="H129" s="93">
        <v>857</v>
      </c>
      <c r="I129" s="94">
        <v>918</v>
      </c>
    </row>
    <row r="130" spans="2:9" x14ac:dyDescent="0.35">
      <c r="B130" s="72" t="s">
        <v>207</v>
      </c>
      <c r="C130" s="73"/>
      <c r="D130" s="73"/>
      <c r="E130" s="73"/>
      <c r="F130" s="73"/>
      <c r="G130" s="74" t="s">
        <v>100</v>
      </c>
      <c r="H130" s="93">
        <v>1396</v>
      </c>
      <c r="I130" s="94">
        <v>1487</v>
      </c>
    </row>
    <row r="131" spans="2:9" x14ac:dyDescent="0.35">
      <c r="B131" s="72" t="s">
        <v>208</v>
      </c>
      <c r="C131" s="73"/>
      <c r="D131" s="73"/>
      <c r="E131" s="73"/>
      <c r="F131" s="73"/>
      <c r="G131" s="74" t="s">
        <v>100</v>
      </c>
      <c r="H131" s="93">
        <v>1074</v>
      </c>
      <c r="I131" s="94">
        <v>1143</v>
      </c>
    </row>
    <row r="132" spans="2:9" x14ac:dyDescent="0.35">
      <c r="B132" s="72" t="s">
        <v>209</v>
      </c>
      <c r="C132" s="73"/>
      <c r="D132" s="73"/>
      <c r="E132" s="73"/>
      <c r="F132" s="73"/>
      <c r="G132" s="74" t="s">
        <v>100</v>
      </c>
      <c r="H132" s="93">
        <v>842</v>
      </c>
      <c r="I132" s="94">
        <v>900</v>
      </c>
    </row>
    <row r="133" spans="2:9" x14ac:dyDescent="0.35">
      <c r="B133" s="72" t="s">
        <v>210</v>
      </c>
      <c r="C133" s="73"/>
      <c r="D133" s="73"/>
      <c r="E133" s="73"/>
      <c r="F133" s="73"/>
      <c r="G133" s="74" t="s">
        <v>100</v>
      </c>
      <c r="H133" s="93">
        <v>2111</v>
      </c>
      <c r="I133" s="94">
        <v>2245</v>
      </c>
    </row>
    <row r="134" spans="2:9" x14ac:dyDescent="0.35">
      <c r="B134" s="72" t="s">
        <v>211</v>
      </c>
      <c r="C134" s="73"/>
      <c r="D134" s="73"/>
      <c r="E134" s="73"/>
      <c r="F134" s="73"/>
      <c r="G134" s="74" t="s">
        <v>100</v>
      </c>
      <c r="H134" s="93">
        <v>886</v>
      </c>
      <c r="I134" s="94">
        <v>944</v>
      </c>
    </row>
    <row r="135" spans="2:9" x14ac:dyDescent="0.35">
      <c r="B135" s="72" t="s">
        <v>212</v>
      </c>
      <c r="C135" s="73"/>
      <c r="D135" s="73"/>
      <c r="E135" s="73"/>
      <c r="F135" s="73"/>
      <c r="G135" s="74" t="s">
        <v>100</v>
      </c>
      <c r="H135" s="93">
        <v>1980</v>
      </c>
      <c r="I135" s="94">
        <v>2102</v>
      </c>
    </row>
    <row r="136" spans="2:9" x14ac:dyDescent="0.35">
      <c r="B136" s="72" t="s">
        <v>213</v>
      </c>
      <c r="C136" s="73"/>
      <c r="D136" s="73"/>
      <c r="E136" s="73"/>
      <c r="F136" s="73"/>
      <c r="G136" s="74" t="s">
        <v>104</v>
      </c>
      <c r="H136" s="93">
        <v>1580</v>
      </c>
      <c r="I136" s="94">
        <v>1762</v>
      </c>
    </row>
    <row r="137" spans="2:9" x14ac:dyDescent="0.35">
      <c r="B137" s="72" t="s">
        <v>214</v>
      </c>
      <c r="C137" s="73"/>
      <c r="D137" s="73"/>
      <c r="E137" s="73"/>
      <c r="F137" s="73"/>
      <c r="G137" s="74" t="s">
        <v>104</v>
      </c>
      <c r="H137" s="93">
        <v>1439</v>
      </c>
      <c r="I137" s="94">
        <v>1603</v>
      </c>
    </row>
    <row r="138" spans="2:9" x14ac:dyDescent="0.35">
      <c r="B138" s="72" t="s">
        <v>215</v>
      </c>
      <c r="C138" s="73"/>
      <c r="D138" s="73"/>
      <c r="E138" s="73"/>
      <c r="F138" s="73"/>
      <c r="G138" s="74" t="s">
        <v>104</v>
      </c>
      <c r="H138" s="93">
        <v>604</v>
      </c>
      <c r="I138" s="94">
        <v>1052</v>
      </c>
    </row>
    <row r="139" spans="2:9" x14ac:dyDescent="0.35">
      <c r="B139" s="72" t="s">
        <v>216</v>
      </c>
      <c r="C139" s="73"/>
      <c r="D139" s="73"/>
      <c r="E139" s="73"/>
      <c r="F139" s="73"/>
      <c r="G139" s="74" t="s">
        <v>104</v>
      </c>
      <c r="H139" s="93">
        <v>1364</v>
      </c>
      <c r="I139" s="94">
        <v>1512</v>
      </c>
    </row>
    <row r="140" spans="2:9" x14ac:dyDescent="0.35">
      <c r="B140" s="72" t="s">
        <v>217</v>
      </c>
      <c r="C140" s="73"/>
      <c r="D140" s="73"/>
      <c r="E140" s="73"/>
      <c r="F140" s="73"/>
      <c r="G140" s="74" t="s">
        <v>104</v>
      </c>
      <c r="H140" s="93">
        <v>1497</v>
      </c>
      <c r="I140" s="94">
        <v>1654</v>
      </c>
    </row>
    <row r="141" spans="2:9" x14ac:dyDescent="0.35">
      <c r="B141" s="72" t="s">
        <v>218</v>
      </c>
      <c r="C141" s="73"/>
      <c r="D141" s="73"/>
      <c r="E141" s="73"/>
      <c r="F141" s="73"/>
      <c r="G141" s="74" t="s">
        <v>104</v>
      </c>
      <c r="H141" s="93">
        <v>1996</v>
      </c>
      <c r="I141" s="94">
        <v>2231</v>
      </c>
    </row>
    <row r="142" spans="2:9" x14ac:dyDescent="0.35">
      <c r="B142" s="72" t="s">
        <v>219</v>
      </c>
      <c r="C142" s="73"/>
      <c r="D142" s="73"/>
      <c r="E142" s="73"/>
      <c r="F142" s="73"/>
      <c r="G142" s="74" t="s">
        <v>104</v>
      </c>
      <c r="H142" s="93">
        <v>2018</v>
      </c>
      <c r="I142" s="94">
        <v>2238</v>
      </c>
    </row>
    <row r="143" spans="2:9" x14ac:dyDescent="0.35">
      <c r="B143" s="72" t="s">
        <v>220</v>
      </c>
      <c r="C143" s="73"/>
      <c r="D143" s="73"/>
      <c r="E143" s="73"/>
      <c r="F143" s="73"/>
      <c r="G143" s="74" t="s">
        <v>102</v>
      </c>
      <c r="H143" s="93">
        <v>1067</v>
      </c>
      <c r="I143" s="94">
        <v>1188</v>
      </c>
    </row>
    <row r="144" spans="2:9" x14ac:dyDescent="0.35">
      <c r="B144" s="72" t="s">
        <v>221</v>
      </c>
      <c r="C144" s="73"/>
      <c r="D144" s="73"/>
      <c r="E144" s="73"/>
      <c r="F144" s="73"/>
      <c r="G144" s="74" t="s">
        <v>102</v>
      </c>
      <c r="H144" s="93">
        <v>964</v>
      </c>
      <c r="I144" s="94">
        <v>1174</v>
      </c>
    </row>
    <row r="145" spans="2:9" x14ac:dyDescent="0.35">
      <c r="B145" s="72" t="s">
        <v>222</v>
      </c>
      <c r="C145" s="73"/>
      <c r="D145" s="73"/>
      <c r="E145" s="73"/>
      <c r="F145" s="73"/>
      <c r="G145" s="74" t="s">
        <v>102</v>
      </c>
      <c r="H145" s="93">
        <v>1794</v>
      </c>
      <c r="I145" s="94">
        <v>2599</v>
      </c>
    </row>
    <row r="146" spans="2:9" x14ac:dyDescent="0.35">
      <c r="B146" s="72" t="s">
        <v>223</v>
      </c>
      <c r="C146" s="73"/>
      <c r="D146" s="73"/>
      <c r="E146" s="73"/>
      <c r="F146" s="73"/>
      <c r="G146" s="74" t="s">
        <v>102</v>
      </c>
      <c r="H146" s="93">
        <v>783</v>
      </c>
      <c r="I146" s="94">
        <v>863</v>
      </c>
    </row>
    <row r="147" spans="2:9" x14ac:dyDescent="0.35">
      <c r="B147" s="72" t="s">
        <v>224</v>
      </c>
      <c r="C147" s="73"/>
      <c r="D147" s="73"/>
      <c r="E147" s="73"/>
      <c r="F147" s="73"/>
      <c r="G147" s="74" t="s">
        <v>102</v>
      </c>
      <c r="H147" s="93">
        <v>990</v>
      </c>
      <c r="I147" s="94">
        <v>1102</v>
      </c>
    </row>
    <row r="148" spans="2:9" x14ac:dyDescent="0.35">
      <c r="B148" s="72" t="s">
        <v>225</v>
      </c>
      <c r="C148" s="73"/>
      <c r="D148" s="73"/>
      <c r="E148" s="73"/>
      <c r="F148" s="73"/>
      <c r="G148" s="74" t="s">
        <v>102</v>
      </c>
      <c r="H148" s="93">
        <v>2420</v>
      </c>
      <c r="I148" s="94">
        <v>2687</v>
      </c>
    </row>
    <row r="149" spans="2:9" x14ac:dyDescent="0.35">
      <c r="B149" s="72" t="s">
        <v>226</v>
      </c>
      <c r="C149" s="73"/>
      <c r="D149" s="73"/>
      <c r="E149" s="73"/>
      <c r="F149" s="73"/>
      <c r="G149" s="74" t="s">
        <v>102</v>
      </c>
      <c r="H149" s="93">
        <v>1407</v>
      </c>
      <c r="I149" s="94">
        <v>1607</v>
      </c>
    </row>
    <row r="150" spans="2:9" x14ac:dyDescent="0.35">
      <c r="B150" s="72" t="s">
        <v>227</v>
      </c>
      <c r="C150" s="73"/>
      <c r="D150" s="73"/>
      <c r="E150" s="73"/>
      <c r="F150" s="73"/>
      <c r="G150" s="74" t="s">
        <v>102</v>
      </c>
      <c r="H150" s="93">
        <v>1402</v>
      </c>
      <c r="I150" s="94">
        <v>1599</v>
      </c>
    </row>
    <row r="151" spans="2:9" x14ac:dyDescent="0.35">
      <c r="B151" s="72" t="s">
        <v>228</v>
      </c>
      <c r="C151" s="73"/>
      <c r="D151" s="73"/>
      <c r="E151" s="73"/>
      <c r="F151" s="73"/>
      <c r="G151" s="74" t="s">
        <v>106</v>
      </c>
      <c r="H151" s="93">
        <v>1108</v>
      </c>
      <c r="I151" s="94">
        <v>1227</v>
      </c>
    </row>
    <row r="152" spans="2:9" x14ac:dyDescent="0.35">
      <c r="B152" s="72" t="s">
        <v>229</v>
      </c>
      <c r="C152" s="73"/>
      <c r="D152" s="73"/>
      <c r="E152" s="73"/>
      <c r="F152" s="73"/>
      <c r="G152" s="74" t="s">
        <v>106</v>
      </c>
      <c r="H152" s="93">
        <v>1055</v>
      </c>
      <c r="I152" s="94">
        <v>1131</v>
      </c>
    </row>
    <row r="153" spans="2:9" x14ac:dyDescent="0.35">
      <c r="B153" s="72" t="s">
        <v>230</v>
      </c>
      <c r="C153" s="73"/>
      <c r="D153" s="73"/>
      <c r="E153" s="73"/>
      <c r="F153" s="73"/>
      <c r="G153" s="74" t="s">
        <v>106</v>
      </c>
      <c r="H153" s="93">
        <v>1703</v>
      </c>
      <c r="I153" s="94">
        <v>1825</v>
      </c>
    </row>
    <row r="154" spans="2:9" x14ac:dyDescent="0.35">
      <c r="B154" s="72" t="s">
        <v>231</v>
      </c>
      <c r="C154" s="73"/>
      <c r="D154" s="73"/>
      <c r="E154" s="73"/>
      <c r="F154" s="73"/>
      <c r="G154" s="74" t="s">
        <v>106</v>
      </c>
      <c r="H154" s="93">
        <v>2345</v>
      </c>
      <c r="I154" s="94">
        <v>2513</v>
      </c>
    </row>
    <row r="155" spans="2:9" x14ac:dyDescent="0.35">
      <c r="B155" s="72" t="s">
        <v>232</v>
      </c>
      <c r="C155" s="73"/>
      <c r="D155" s="73"/>
      <c r="E155" s="73"/>
      <c r="F155" s="73"/>
      <c r="G155" s="74" t="s">
        <v>106</v>
      </c>
      <c r="H155" s="93">
        <v>1957</v>
      </c>
      <c r="I155" s="94">
        <v>2124</v>
      </c>
    </row>
    <row r="156" spans="2:9" x14ac:dyDescent="0.35">
      <c r="B156" s="72" t="s">
        <v>233</v>
      </c>
      <c r="C156" s="73"/>
      <c r="D156" s="73"/>
      <c r="E156" s="73"/>
      <c r="F156" s="73"/>
      <c r="G156" s="74" t="s">
        <v>106</v>
      </c>
      <c r="H156" s="93">
        <v>2274</v>
      </c>
      <c r="I156" s="94">
        <v>2512</v>
      </c>
    </row>
    <row r="157" spans="2:9" x14ac:dyDescent="0.35">
      <c r="B157" s="72" t="s">
        <v>234</v>
      </c>
      <c r="C157" s="73"/>
      <c r="D157" s="73"/>
      <c r="E157" s="73"/>
      <c r="F157" s="73"/>
      <c r="G157" s="74" t="s">
        <v>108</v>
      </c>
      <c r="H157" s="93">
        <v>1265</v>
      </c>
      <c r="I157" s="94">
        <v>1261</v>
      </c>
    </row>
    <row r="158" spans="2:9" x14ac:dyDescent="0.35">
      <c r="B158" s="72" t="s">
        <v>235</v>
      </c>
      <c r="C158" s="73"/>
      <c r="D158" s="73"/>
      <c r="E158" s="73"/>
      <c r="F158" s="73"/>
      <c r="G158" s="74" t="s">
        <v>108</v>
      </c>
      <c r="H158" s="93">
        <v>3049</v>
      </c>
      <c r="I158" s="94">
        <v>3049</v>
      </c>
    </row>
    <row r="159" spans="2:9" x14ac:dyDescent="0.35">
      <c r="B159" s="72" t="s">
        <v>236</v>
      </c>
      <c r="C159" s="73"/>
      <c r="D159" s="73"/>
      <c r="E159" s="73"/>
      <c r="F159" s="73"/>
      <c r="G159" s="74" t="s">
        <v>108</v>
      </c>
      <c r="H159" s="93">
        <v>1653</v>
      </c>
      <c r="I159" s="94">
        <v>1648</v>
      </c>
    </row>
    <row r="160" spans="2:9" x14ac:dyDescent="0.35">
      <c r="B160" s="72" t="s">
        <v>237</v>
      </c>
      <c r="C160" s="73"/>
      <c r="D160" s="73"/>
      <c r="E160" s="73"/>
      <c r="F160" s="73"/>
      <c r="G160" s="74" t="s">
        <v>108</v>
      </c>
      <c r="H160" s="93">
        <v>1714</v>
      </c>
      <c r="I160" s="94">
        <v>1708</v>
      </c>
    </row>
    <row r="161" spans="2:9" x14ac:dyDescent="0.35">
      <c r="B161" s="72" t="s">
        <v>238</v>
      </c>
      <c r="C161" s="73"/>
      <c r="D161" s="73"/>
      <c r="E161" s="73"/>
      <c r="F161" s="73"/>
      <c r="G161" s="74" t="s">
        <v>108</v>
      </c>
      <c r="H161" s="93">
        <v>1402</v>
      </c>
      <c r="I161" s="94">
        <v>1397</v>
      </c>
    </row>
    <row r="162" spans="2:9" x14ac:dyDescent="0.35">
      <c r="B162" s="72" t="s">
        <v>239</v>
      </c>
      <c r="C162" s="73"/>
      <c r="D162" s="73"/>
      <c r="E162" s="73"/>
      <c r="F162" s="73"/>
      <c r="G162" s="74" t="s">
        <v>114</v>
      </c>
      <c r="H162" s="93">
        <v>2515</v>
      </c>
      <c r="I162" s="94">
        <v>2778</v>
      </c>
    </row>
    <row r="163" spans="2:9" x14ac:dyDescent="0.35">
      <c r="B163" s="72" t="s">
        <v>240</v>
      </c>
      <c r="C163" s="73"/>
      <c r="D163" s="73"/>
      <c r="E163" s="73"/>
      <c r="F163" s="73"/>
      <c r="G163" s="74" t="s">
        <v>114</v>
      </c>
      <c r="H163" s="93">
        <v>1595</v>
      </c>
      <c r="I163" s="94">
        <v>1659</v>
      </c>
    </row>
    <row r="164" spans="2:9" x14ac:dyDescent="0.35">
      <c r="B164" s="72" t="s">
        <v>241</v>
      </c>
      <c r="C164" s="73"/>
      <c r="D164" s="73"/>
      <c r="E164" s="73"/>
      <c r="F164" s="73"/>
      <c r="G164" s="74" t="s">
        <v>114</v>
      </c>
      <c r="H164" s="93">
        <v>1394</v>
      </c>
      <c r="I164" s="94">
        <v>1457</v>
      </c>
    </row>
    <row r="165" spans="2:9" x14ac:dyDescent="0.35">
      <c r="B165" s="72" t="s">
        <v>242</v>
      </c>
      <c r="C165" s="73"/>
      <c r="D165" s="73"/>
      <c r="E165" s="73"/>
      <c r="F165" s="73"/>
      <c r="G165" s="74" t="s">
        <v>114</v>
      </c>
      <c r="H165" s="93">
        <v>766</v>
      </c>
      <c r="I165" s="94">
        <v>785</v>
      </c>
    </row>
    <row r="166" spans="2:9" x14ac:dyDescent="0.35">
      <c r="B166" s="72" t="s">
        <v>243</v>
      </c>
      <c r="C166" s="73"/>
      <c r="D166" s="73"/>
      <c r="E166" s="73"/>
      <c r="F166" s="73"/>
      <c r="G166" s="74" t="s">
        <v>114</v>
      </c>
      <c r="H166" s="93">
        <v>428</v>
      </c>
      <c r="I166" s="94">
        <v>443</v>
      </c>
    </row>
    <row r="167" spans="2:9" x14ac:dyDescent="0.35">
      <c r="B167" s="72" t="s">
        <v>244</v>
      </c>
      <c r="C167" s="73"/>
      <c r="D167" s="73"/>
      <c r="E167" s="73"/>
      <c r="F167" s="73"/>
      <c r="G167" s="74" t="s">
        <v>114</v>
      </c>
      <c r="H167" s="93">
        <v>1021</v>
      </c>
      <c r="I167" s="94">
        <v>1064</v>
      </c>
    </row>
    <row r="168" spans="2:9" x14ac:dyDescent="0.35">
      <c r="B168" s="72" t="s">
        <v>245</v>
      </c>
      <c r="C168" s="73"/>
      <c r="D168" s="73"/>
      <c r="E168" s="73"/>
      <c r="F168" s="73"/>
      <c r="G168" s="74" t="s">
        <v>114</v>
      </c>
      <c r="H168" s="93">
        <v>1705</v>
      </c>
      <c r="I168" s="94">
        <v>2666</v>
      </c>
    </row>
    <row r="169" spans="2:9" x14ac:dyDescent="0.35">
      <c r="B169" s="72" t="s">
        <v>246</v>
      </c>
      <c r="C169" s="73"/>
      <c r="D169" s="73"/>
      <c r="E169" s="73"/>
      <c r="F169" s="73"/>
      <c r="G169" s="74" t="s">
        <v>114</v>
      </c>
      <c r="H169" s="93">
        <v>768</v>
      </c>
      <c r="I169" s="94">
        <v>791</v>
      </c>
    </row>
    <row r="170" spans="2:9" x14ac:dyDescent="0.35">
      <c r="B170" s="72" t="s">
        <v>247</v>
      </c>
      <c r="C170" s="73"/>
      <c r="D170" s="73"/>
      <c r="E170" s="73"/>
      <c r="F170" s="73"/>
      <c r="G170" s="74" t="s">
        <v>110</v>
      </c>
      <c r="H170" s="93">
        <v>1037</v>
      </c>
      <c r="I170" s="94">
        <v>1030</v>
      </c>
    </row>
    <row r="171" spans="2:9" x14ac:dyDescent="0.35">
      <c r="B171" s="72" t="s">
        <v>248</v>
      </c>
      <c r="C171" s="73"/>
      <c r="D171" s="73"/>
      <c r="E171" s="73"/>
      <c r="F171" s="73"/>
      <c r="G171" s="74" t="s">
        <v>110</v>
      </c>
      <c r="H171" s="93">
        <v>1956</v>
      </c>
      <c r="I171" s="94">
        <v>1940</v>
      </c>
    </row>
    <row r="172" spans="2:9" x14ac:dyDescent="0.35">
      <c r="B172" s="72" t="s">
        <v>249</v>
      </c>
      <c r="C172" s="73"/>
      <c r="D172" s="73"/>
      <c r="E172" s="73"/>
      <c r="F172" s="73"/>
      <c r="G172" s="74" t="s">
        <v>110</v>
      </c>
      <c r="H172" s="93">
        <v>2126</v>
      </c>
      <c r="I172" s="94">
        <v>2093</v>
      </c>
    </row>
    <row r="173" spans="2:9" x14ac:dyDescent="0.35">
      <c r="B173" s="72" t="s">
        <v>250</v>
      </c>
      <c r="C173" s="73"/>
      <c r="D173" s="73"/>
      <c r="E173" s="73"/>
      <c r="F173" s="73"/>
      <c r="G173" s="74" t="s">
        <v>110</v>
      </c>
      <c r="H173" s="93">
        <v>2821</v>
      </c>
      <c r="I173" s="94">
        <v>2781</v>
      </c>
    </row>
    <row r="174" spans="2:9" x14ac:dyDescent="0.35">
      <c r="B174" s="72" t="s">
        <v>251</v>
      </c>
      <c r="C174" s="73"/>
      <c r="D174" s="73"/>
      <c r="E174" s="73"/>
      <c r="F174" s="73"/>
      <c r="G174" s="74" t="s">
        <v>110</v>
      </c>
      <c r="H174" s="93">
        <v>1207</v>
      </c>
      <c r="I174" s="94">
        <v>1195</v>
      </c>
    </row>
    <row r="175" spans="2:9" x14ac:dyDescent="0.35">
      <c r="B175" s="72" t="s">
        <v>252</v>
      </c>
      <c r="C175" s="73"/>
      <c r="D175" s="73"/>
      <c r="E175" s="73"/>
      <c r="F175" s="73"/>
      <c r="G175" s="74" t="s">
        <v>112</v>
      </c>
      <c r="H175" s="93">
        <v>1011</v>
      </c>
      <c r="I175" s="94">
        <v>1074</v>
      </c>
    </row>
    <row r="176" spans="2:9" x14ac:dyDescent="0.35">
      <c r="B176" s="72" t="s">
        <v>253</v>
      </c>
      <c r="C176" s="73"/>
      <c r="D176" s="73"/>
      <c r="E176" s="73"/>
      <c r="F176" s="73"/>
      <c r="G176" s="74" t="s">
        <v>112</v>
      </c>
      <c r="H176" s="93">
        <v>681</v>
      </c>
      <c r="I176" s="94">
        <v>728</v>
      </c>
    </row>
    <row r="177" spans="2:9" x14ac:dyDescent="0.35">
      <c r="B177" s="72" t="s">
        <v>254</v>
      </c>
      <c r="C177" s="73"/>
      <c r="D177" s="73"/>
      <c r="E177" s="73"/>
      <c r="F177" s="73"/>
      <c r="G177" s="74" t="s">
        <v>112</v>
      </c>
      <c r="H177" s="93">
        <v>1636</v>
      </c>
      <c r="I177" s="94">
        <v>1810</v>
      </c>
    </row>
    <row r="178" spans="2:9" x14ac:dyDescent="0.35">
      <c r="B178" s="72" t="s">
        <v>255</v>
      </c>
      <c r="C178" s="73"/>
      <c r="D178" s="73"/>
      <c r="E178" s="73"/>
      <c r="F178" s="73"/>
      <c r="G178" s="74" t="s">
        <v>112</v>
      </c>
      <c r="H178" s="93">
        <v>1256</v>
      </c>
      <c r="I178" s="94">
        <v>1334</v>
      </c>
    </row>
    <row r="179" spans="2:9" x14ac:dyDescent="0.35">
      <c r="B179" s="72" t="s">
        <v>256</v>
      </c>
      <c r="C179" s="73"/>
      <c r="D179" s="73"/>
      <c r="E179" s="73"/>
      <c r="F179" s="73"/>
      <c r="G179" s="74" t="s">
        <v>112</v>
      </c>
      <c r="H179" s="93">
        <v>2546</v>
      </c>
      <c r="I179" s="94">
        <v>2704</v>
      </c>
    </row>
    <row r="180" spans="2:9" x14ac:dyDescent="0.35">
      <c r="B180" s="72" t="s">
        <v>257</v>
      </c>
      <c r="C180" s="73"/>
      <c r="D180" s="73"/>
      <c r="E180" s="73"/>
      <c r="F180" s="73"/>
      <c r="G180" s="74" t="s">
        <v>112</v>
      </c>
      <c r="H180" s="93">
        <v>520</v>
      </c>
      <c r="I180" s="94">
        <v>557</v>
      </c>
    </row>
    <row r="181" spans="2:9" x14ac:dyDescent="0.35">
      <c r="B181" s="75" t="s">
        <v>258</v>
      </c>
      <c r="C181" s="76"/>
      <c r="D181" s="76"/>
      <c r="E181" s="76"/>
      <c r="F181" s="76"/>
      <c r="G181" s="77" t="s">
        <v>112</v>
      </c>
      <c r="H181" s="95">
        <v>2577</v>
      </c>
      <c r="I181" s="96">
        <v>2737</v>
      </c>
    </row>
  </sheetData>
  <mergeCells count="3">
    <mergeCell ref="B4:F6"/>
    <mergeCell ref="M10:P10"/>
    <mergeCell ref="B8:F8"/>
  </mergeCells>
  <phoneticPr fontId="5" type="noConversion"/>
  <conditionalFormatting sqref="B10:M10">
    <cfRule type="cellIs" dxfId="4" priority="5" stopIfTrue="1" operator="equal">
      <formula>"none"</formula>
    </cfRule>
  </conditionalFormatting>
  <conditionalFormatting sqref="M14:M91 O14:O91">
    <cfRule type="cellIs" dxfId="3" priority="1" stopIfTrue="1" operator="equal">
      <formula>0</formula>
    </cfRule>
  </conditionalFormatting>
  <conditionalFormatting sqref="N14:N91 P14:P91">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Review_x0020_Document_x0020_Type xmlns="d23c6157-5623-4293-b83e-785d6ba7de2d" xsi:nil="true"/>
    <AuthorityType xmlns="07a766d4-cf60-4260-9f49-242aaa07e1bd">Metropolitan District</AuthorityType>
    <ReferenceYear xmlns="07a766d4-cf60-4260-9f49-242aaa07e1bd">2023</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Sandwell</TermName>
          <TermId xmlns="http://schemas.microsoft.com/office/infopath/2007/PartnerControls">2f825a06-9f6f-4196-bb6b-5766529ccf3b</TermId>
        </TermInfo>
      </Terms>
    </d08e702f979e48d3863205ea645082c2>
    <TaxCatchAll xmlns="07a766d4-cf60-4260-9f49-242aaa07e1bd">
      <Value>242</Value>
    </TaxCatchAll>
    <lcf76f155ced4ddcb4097134ff3c332f xmlns="a212a219-aef7-4042-84d4-87c39b3468b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383954fa-2a65-4d57-99ac-c02654c3af93" ContentTypeId="0x010100E7BD6A8A66F7CB4BBA2B02F0531791BE" PreviousValue="false"/>
</file>

<file path=customXml/item6.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7.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5032763679F2854A9F2B84245C431A3A" ma:contentTypeVersion="13" ma:contentTypeDescription="Parent Document Content Type for all review documents" ma:contentTypeScope="" ma:versionID="046fff407a20159f2e63e88cf5e92237">
  <xsd:schema xmlns:xsd="http://www.w3.org/2001/XMLSchema" xmlns:xs="http://www.w3.org/2001/XMLSchema" xmlns:p="http://schemas.microsoft.com/office/2006/metadata/properties" xmlns:ns1="http://schemas.microsoft.com/sharepoint/v3" xmlns:ns2="07a766d4-cf60-4260-9f49-242aaa07e1bd" xmlns:ns3="d23c6157-5623-4293-b83e-785d6ba7de2d" xmlns:ns4="a212a219-aef7-4042-84d4-87c39b3468b7" targetNamespace="http://schemas.microsoft.com/office/2006/metadata/properties" ma:root="true" ma:fieldsID="d8fa149d06c28a43baf1752ac1d71a35" ns1:_="" ns2:_="" ns3:_="" ns4:_="">
    <xsd:import namespace="http://schemas.microsoft.com/sharepoint/v3"/>
    <xsd:import namespace="07a766d4-cf60-4260-9f49-242aaa07e1bd"/>
    <xsd:import namespace="d23c6157-5623-4293-b83e-785d6ba7de2d"/>
    <xsd:import namespace="a212a219-aef7-4042-84d4-87c39b3468b7"/>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MediaServiceObjectDetectorVersions" minOccurs="0"/>
                <xsd:element ref="ns3:SharedWithUsers" minOccurs="0"/>
                <xsd:element ref="ns3:SharedWithDetails" minOccurs="0"/>
                <xsd:element ref="ns4:MediaServiceSearchProperties" minOccurs="0"/>
                <xsd:element ref="ns4:lcf76f155ced4ddcb4097134ff3c332f" minOccurs="0"/>
                <xsd:element ref="ns4:MediaServiceDateTaken" minOccurs="0"/>
                <xsd:element ref="ns4:MediaServiceOCR"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212a219-aef7-4042-84d4-87c39b3468b7"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DateTaken" ma:index="32" nillable="true" ma:displayName="MediaServiceDateTaken" ma:hidden="true" ma:indexed="true" ma:internalName="MediaServiceDateTaken"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Location" ma:index="36"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5B7FDA-1106-4372-997E-8FE17782560C}">
  <ds:schemaRefs>
    <ds:schemaRef ds:uri="d23c6157-5623-4293-b83e-785d6ba7de2d"/>
    <ds:schemaRef ds:uri="http://schemas.microsoft.com/office/2006/metadata/properties"/>
    <ds:schemaRef ds:uri="http://schemas.microsoft.com/office/infopath/2007/PartnerControls"/>
    <ds:schemaRef ds:uri="http://purl.org/dc/terms/"/>
    <ds:schemaRef ds:uri="http://www.w3.org/XML/1998/namespace"/>
    <ds:schemaRef ds:uri="07a766d4-cf60-4260-9f49-242aaa07e1bd"/>
    <ds:schemaRef ds:uri="http://schemas.microsoft.com/office/2006/documentManagement/types"/>
    <ds:schemaRef ds:uri="http://schemas.openxmlformats.org/package/2006/metadata/core-properties"/>
    <ds:schemaRef ds:uri="http://purl.org/dc/elements/1.1/"/>
    <ds:schemaRef ds:uri="a212a219-aef7-4042-84d4-87c39b3468b7"/>
    <ds:schemaRef ds:uri="http://schemas.microsoft.com/sharepoint/v3"/>
    <ds:schemaRef ds:uri="http://purl.org/dc/dcmitype/"/>
  </ds:schemaRefs>
</ds:datastoreItem>
</file>

<file path=customXml/itemProps2.xml><?xml version="1.0" encoding="utf-8"?>
<ds:datastoreItem xmlns:ds="http://schemas.openxmlformats.org/officeDocument/2006/customXml" ds:itemID="{4C1DE274-EFF0-4630-B066-493C6358DED3}">
  <ds:schemaRefs>
    <ds:schemaRef ds:uri="http://schemas.microsoft.com/sharepoint/v3/contenttype/forms"/>
  </ds:schemaRefs>
</ds:datastoreItem>
</file>

<file path=customXml/itemProps3.xml><?xml version="1.0" encoding="utf-8"?>
<ds:datastoreItem xmlns:ds="http://schemas.openxmlformats.org/officeDocument/2006/customXml" ds:itemID="{BD3E63D4-EF4A-446B-80D3-42C2DFE9F2D5}">
  <ds:schemaRefs>
    <ds:schemaRef ds:uri="http://schemas.microsoft.com/sharepoint/events"/>
  </ds:schemaRefs>
</ds:datastoreItem>
</file>

<file path=customXml/itemProps4.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5.xml><?xml version="1.0" encoding="utf-8"?>
<ds:datastoreItem xmlns:ds="http://schemas.openxmlformats.org/officeDocument/2006/customXml" ds:itemID="{630EA44D-13F0-4E84-BD75-5958A9840ED4}">
  <ds:schemaRefs>
    <ds:schemaRef ds:uri="Microsoft.SharePoint.Taxonomy.ContentTypeSync"/>
  </ds:schemaRefs>
</ds:datastoreItem>
</file>

<file path=customXml/itemProps6.xml><?xml version="1.0" encoding="utf-8"?>
<ds:datastoreItem xmlns:ds="http://schemas.openxmlformats.org/officeDocument/2006/customXml" ds:itemID="{E73360A6-B4A7-4D0C-8102-AE04907882F1}">
  <ds:schemaRefs>
    <ds:schemaRef ds:uri="office.server.policy"/>
  </ds:schemaRefs>
</ds:datastoreItem>
</file>

<file path=customXml/itemProps7.xml><?xml version="1.0" encoding="utf-8"?>
<ds:datastoreItem xmlns:ds="http://schemas.openxmlformats.org/officeDocument/2006/customXml" ds:itemID="{A71E9C1A-3D88-465E-9EB6-98DE88185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a212a219-aef7-4042-84d4-87c39b3468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Holt, Nicole</cp:lastModifiedBy>
  <cp:revision/>
  <dcterms:created xsi:type="dcterms:W3CDTF">2002-01-23T12:13:56Z</dcterms:created>
  <dcterms:modified xsi:type="dcterms:W3CDTF">2024-10-14T15:24:08Z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0x010100E7BD6A8A66F7CB4BBA2B02F0531791BE0026A9A75CCCA16F4693F1FE45F71519DE005032763679F2854A9F2B84245C431A3A</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242;#Sandwell|2f825a06-9f6f-4196-bb6b-5766529ccf3b</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ies>
</file>