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https://lgbce.sharepoint.com/sites/ReviewSystem/Melton/Review Documents/Review/0.5 Electoral Data/"/>
    </mc:Choice>
  </mc:AlternateContent>
  <xr:revisionPtr revIDLastSave="3" documentId="8_{F708F583-5DBB-4B6D-B9A5-2126BDA45548}" xr6:coauthVersionLast="47" xr6:coauthVersionMax="47" xr10:uidLastSave="{D0D807FD-6AF4-4CC3-AB8E-AA754D7C6C99}"/>
  <bookViews>
    <workbookView xWindow="-120" yWindow="-120" windowWidth="29040" windowHeight="17520" xr2:uid="{E9AD327C-AAC0-41D4-818D-908CB09902B2}"/>
  </bookViews>
  <sheets>
    <sheet name="Electoral data" sheetId="2"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2" l="1"/>
  <c r="O87" i="2"/>
  <c r="N87" i="2"/>
  <c r="M87" i="2"/>
  <c r="P86" i="2"/>
  <c r="O86" i="2"/>
  <c r="N86" i="2"/>
  <c r="M86" i="2"/>
  <c r="P85" i="2"/>
  <c r="O85" i="2"/>
  <c r="N85" i="2"/>
  <c r="M85" i="2"/>
  <c r="P84" i="2"/>
  <c r="O84" i="2"/>
  <c r="N84" i="2"/>
  <c r="M84" i="2"/>
  <c r="P83" i="2"/>
  <c r="O83" i="2"/>
  <c r="N83" i="2"/>
  <c r="M83" i="2"/>
  <c r="P82" i="2"/>
  <c r="O82" i="2"/>
  <c r="N82" i="2"/>
  <c r="M82" i="2"/>
  <c r="P81" i="2"/>
  <c r="O81" i="2"/>
  <c r="N81" i="2"/>
  <c r="M81" i="2"/>
  <c r="P80" i="2"/>
  <c r="O80" i="2"/>
  <c r="N80" i="2"/>
  <c r="M80" i="2"/>
  <c r="P79" i="2"/>
  <c r="O79" i="2"/>
  <c r="N79" i="2"/>
  <c r="M79" i="2"/>
  <c r="P78" i="2"/>
  <c r="O78" i="2"/>
  <c r="N78" i="2"/>
  <c r="M78" i="2"/>
  <c r="P77" i="2"/>
  <c r="O77" i="2"/>
  <c r="N77" i="2"/>
  <c r="M77" i="2"/>
  <c r="P76" i="2"/>
  <c r="O76" i="2"/>
  <c r="N76" i="2"/>
  <c r="M76" i="2"/>
  <c r="P75" i="2"/>
  <c r="O75" i="2"/>
  <c r="N75" i="2"/>
  <c r="M75" i="2"/>
  <c r="P74" i="2"/>
  <c r="O74" i="2"/>
  <c r="N74" i="2"/>
  <c r="M74" i="2"/>
  <c r="P73" i="2"/>
  <c r="O73" i="2"/>
  <c r="N73" i="2"/>
  <c r="M73" i="2"/>
  <c r="P72" i="2"/>
  <c r="O72" i="2"/>
  <c r="N72" i="2"/>
  <c r="M72" i="2"/>
  <c r="P71" i="2"/>
  <c r="O71" i="2"/>
  <c r="N71" i="2"/>
  <c r="M71" i="2"/>
  <c r="P70" i="2"/>
  <c r="O70" i="2"/>
  <c r="N70" i="2"/>
  <c r="M70" i="2"/>
  <c r="P69" i="2"/>
  <c r="O69" i="2"/>
  <c r="N69" i="2"/>
  <c r="M69" i="2"/>
  <c r="P68" i="2"/>
  <c r="O68" i="2"/>
  <c r="N68" i="2"/>
  <c r="M68" i="2"/>
  <c r="P67" i="2"/>
  <c r="O67" i="2"/>
  <c r="N67" i="2"/>
  <c r="M67" i="2"/>
  <c r="P66" i="2"/>
  <c r="O66" i="2"/>
  <c r="N66" i="2"/>
  <c r="M66" i="2"/>
  <c r="P65" i="2"/>
  <c r="O65" i="2"/>
  <c r="N65" i="2"/>
  <c r="M65" i="2"/>
  <c r="P64" i="2"/>
  <c r="O64" i="2"/>
  <c r="N64" i="2"/>
  <c r="M64" i="2"/>
  <c r="P63" i="2"/>
  <c r="O63" i="2"/>
  <c r="N63" i="2"/>
  <c r="M63" i="2"/>
  <c r="P62" i="2"/>
  <c r="O62" i="2"/>
  <c r="N62" i="2"/>
  <c r="M62" i="2"/>
  <c r="P61" i="2"/>
  <c r="O61" i="2"/>
  <c r="N61" i="2"/>
  <c r="M61" i="2"/>
  <c r="P60" i="2"/>
  <c r="O60" i="2"/>
  <c r="N60" i="2"/>
  <c r="M60" i="2"/>
  <c r="P59" i="2"/>
  <c r="O59" i="2"/>
  <c r="N59" i="2"/>
  <c r="M59" i="2"/>
  <c r="P58" i="2"/>
  <c r="O58" i="2"/>
  <c r="N58" i="2"/>
  <c r="M58" i="2"/>
  <c r="P57" i="2"/>
  <c r="O57" i="2"/>
  <c r="N57" i="2"/>
  <c r="M57" i="2"/>
  <c r="P56" i="2"/>
  <c r="O56" i="2"/>
  <c r="N56" i="2"/>
  <c r="M56" i="2"/>
  <c r="P55" i="2"/>
  <c r="O55" i="2"/>
  <c r="N55" i="2"/>
  <c r="M55" i="2"/>
  <c r="P54" i="2"/>
  <c r="O54" i="2"/>
  <c r="N54" i="2"/>
  <c r="M54" i="2"/>
  <c r="P53" i="2"/>
  <c r="O53" i="2"/>
  <c r="N53" i="2"/>
  <c r="M53" i="2"/>
  <c r="P52" i="2"/>
  <c r="O52" i="2"/>
  <c r="N52" i="2"/>
  <c r="M52" i="2"/>
  <c r="P51" i="2"/>
  <c r="O51" i="2"/>
  <c r="N51" i="2"/>
  <c r="M51" i="2"/>
  <c r="P50" i="2"/>
  <c r="O50" i="2"/>
  <c r="N50" i="2"/>
  <c r="M50" i="2"/>
  <c r="P49" i="2"/>
  <c r="O49" i="2"/>
  <c r="N49" i="2"/>
  <c r="M49" i="2"/>
  <c r="P48" i="2"/>
  <c r="O48" i="2"/>
  <c r="N48" i="2"/>
  <c r="M48" i="2"/>
  <c r="P47" i="2"/>
  <c r="O47" i="2"/>
  <c r="N47" i="2"/>
  <c r="M47" i="2"/>
  <c r="P46" i="2"/>
  <c r="O46" i="2"/>
  <c r="N46" i="2"/>
  <c r="M46" i="2"/>
  <c r="P45" i="2"/>
  <c r="O45" i="2"/>
  <c r="N45" i="2"/>
  <c r="M45" i="2"/>
  <c r="P44" i="2"/>
  <c r="O44" i="2"/>
  <c r="N44" i="2"/>
  <c r="M44" i="2"/>
  <c r="P43" i="2"/>
  <c r="O43" i="2"/>
  <c r="N43" i="2"/>
  <c r="M43" i="2"/>
  <c r="P42" i="2"/>
  <c r="O42" i="2"/>
  <c r="N42" i="2"/>
  <c r="M42" i="2"/>
  <c r="P41" i="2"/>
  <c r="O41" i="2"/>
  <c r="N41" i="2"/>
  <c r="M41" i="2"/>
  <c r="P40" i="2"/>
  <c r="O40" i="2"/>
  <c r="N40" i="2"/>
  <c r="M40" i="2"/>
  <c r="P39" i="2"/>
  <c r="O39" i="2"/>
  <c r="N39" i="2"/>
  <c r="M39" i="2"/>
  <c r="P38" i="2"/>
  <c r="O38" i="2"/>
  <c r="N38" i="2"/>
  <c r="M38" i="2"/>
  <c r="P37" i="2"/>
  <c r="O37" i="2"/>
  <c r="N37" i="2"/>
  <c r="M37" i="2"/>
  <c r="P36" i="2"/>
  <c r="O36" i="2"/>
  <c r="N36" i="2"/>
  <c r="M36" i="2"/>
  <c r="P35" i="2"/>
  <c r="O35" i="2"/>
  <c r="N35" i="2"/>
  <c r="M35" i="2"/>
  <c r="P34" i="2"/>
  <c r="O34" i="2"/>
  <c r="N34" i="2"/>
  <c r="M34" i="2"/>
  <c r="P33" i="2"/>
  <c r="O33" i="2"/>
  <c r="N33" i="2"/>
  <c r="M33" i="2"/>
  <c r="P32" i="2"/>
  <c r="O32" i="2"/>
  <c r="N32" i="2"/>
  <c r="M32" i="2"/>
  <c r="P31" i="2"/>
  <c r="O31" i="2"/>
  <c r="N31" i="2"/>
  <c r="M31" i="2"/>
  <c r="P30" i="2"/>
  <c r="O30" i="2"/>
  <c r="N30" i="2"/>
  <c r="M30" i="2"/>
  <c r="P29" i="2"/>
  <c r="O29" i="2"/>
  <c r="N29" i="2"/>
  <c r="M29" i="2"/>
  <c r="P28" i="2"/>
  <c r="O28" i="2"/>
  <c r="N28" i="2"/>
  <c r="M28" i="2"/>
  <c r="P27" i="2"/>
  <c r="O27" i="2"/>
  <c r="N27" i="2"/>
  <c r="M27" i="2"/>
  <c r="P26" i="2"/>
  <c r="O26" i="2"/>
  <c r="N26" i="2"/>
  <c r="M26" i="2"/>
  <c r="O25" i="2"/>
  <c r="Q25" i="2" s="1"/>
  <c r="M25" i="2"/>
  <c r="O24" i="2"/>
  <c r="Q24" i="2" s="1"/>
  <c r="M24" i="2"/>
  <c r="O23" i="2"/>
  <c r="Q23" i="2" s="1"/>
  <c r="M23" i="2"/>
  <c r="Q22" i="2"/>
  <c r="O22" i="2"/>
  <c r="M22" i="2"/>
  <c r="O21" i="2"/>
  <c r="Q21" i="2" s="1"/>
  <c r="M21" i="2"/>
  <c r="O20" i="2"/>
  <c r="Q20" i="2" s="1"/>
  <c r="M20" i="2"/>
  <c r="O19" i="2"/>
  <c r="Q19" i="2" s="1"/>
  <c r="M19" i="2"/>
  <c r="O18" i="2"/>
  <c r="Q18" i="2" s="1"/>
  <c r="M18" i="2"/>
  <c r="O17" i="2"/>
  <c r="M17" i="2"/>
  <c r="Q17" i="2" s="1"/>
  <c r="O16" i="2"/>
  <c r="Q16" i="2" s="1"/>
  <c r="M16" i="2"/>
  <c r="Q15" i="2"/>
  <c r="O15" i="2"/>
  <c r="M15" i="2"/>
  <c r="O14" i="2"/>
  <c r="Q14" i="2" s="1"/>
  <c r="M14" i="2"/>
  <c r="O13" i="2"/>
  <c r="Q13" i="2" s="1"/>
  <c r="M13" i="2"/>
  <c r="O12" i="2"/>
  <c r="Q12" i="2" s="1"/>
  <c r="M12" i="2"/>
  <c r="O11" i="2"/>
  <c r="Q11" i="2" s="1"/>
  <c r="M11" i="2"/>
  <c r="Q10" i="2"/>
  <c r="O10" i="2"/>
  <c r="M10" i="2"/>
  <c r="M5" i="2"/>
  <c r="M6" i="2" s="1"/>
  <c r="L5" i="2"/>
  <c r="L6" i="2" s="1"/>
  <c r="M4" i="2"/>
  <c r="L4" i="2"/>
  <c r="P22" i="2" l="1"/>
  <c r="P10" i="2"/>
  <c r="P14" i="2"/>
  <c r="P17" i="2"/>
  <c r="P21" i="2"/>
  <c r="P24" i="2"/>
  <c r="P12" i="2"/>
  <c r="P19" i="2"/>
  <c r="P16" i="2"/>
  <c r="P23" i="2"/>
  <c r="P11" i="2"/>
  <c r="P18" i="2"/>
  <c r="P25" i="2"/>
  <c r="P13" i="2"/>
  <c r="P20" i="2"/>
  <c r="P15" i="2"/>
  <c r="N20" i="2"/>
  <c r="N19" i="2"/>
  <c r="N15" i="2"/>
  <c r="N12" i="2"/>
  <c r="N22" i="2"/>
  <c r="N10" i="2"/>
  <c r="N17" i="2"/>
  <c r="N24" i="2"/>
  <c r="N14" i="2"/>
  <c r="N21" i="2"/>
  <c r="N16" i="2"/>
  <c r="N23" i="2"/>
  <c r="N11" i="2"/>
  <c r="N18" i="2"/>
  <c r="N25" i="2"/>
  <c r="N13" i="2"/>
</calcChain>
</file>

<file path=xl/sharedStrings.xml><?xml version="1.0" encoding="utf-8"?>
<sst xmlns="http://schemas.openxmlformats.org/spreadsheetml/2006/main" count="260" uniqueCount="150">
  <si>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</si>
  <si>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</si>
  <si>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</si>
  <si>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</si>
  <si>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</si>
  <si>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</si>
  <si>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PD</t>
  </si>
  <si>
    <t>Description of area</t>
  </si>
  <si>
    <t>Parish</t>
  </si>
  <si>
    <t>Parish ward</t>
  </si>
  <si>
    <t>Grouped parish council</t>
  </si>
  <si>
    <t>Existing ward</t>
  </si>
  <si>
    <t>Electorate 2024</t>
  </si>
  <si>
    <t>Electorate 2030</t>
  </si>
  <si>
    <t>Name of ward</t>
  </si>
  <si>
    <t>Number of cllrs per ward</t>
  </si>
  <si>
    <t>Variance 2030</t>
  </si>
  <si>
    <t>% increase</t>
  </si>
  <si>
    <t>A</t>
  </si>
  <si>
    <t>Melton Craven</t>
  </si>
  <si>
    <t>Asfordby</t>
  </si>
  <si>
    <t>B</t>
  </si>
  <si>
    <t>Bottesford</t>
  </si>
  <si>
    <t>C</t>
  </si>
  <si>
    <t>Melton Dorian</t>
  </si>
  <si>
    <t>Croxton Kerrial</t>
  </si>
  <si>
    <t>D</t>
  </si>
  <si>
    <t>Frisby on the Wreake</t>
  </si>
  <si>
    <t>E1</t>
  </si>
  <si>
    <t>Melton Egerton</t>
  </si>
  <si>
    <t>Gaddesby</t>
  </si>
  <si>
    <t>E2</t>
  </si>
  <si>
    <t>Long Clawson &amp; Stathern</t>
  </si>
  <si>
    <t>F</t>
  </si>
  <si>
    <t>Melton Newport</t>
  </si>
  <si>
    <t>G</t>
  </si>
  <si>
    <t>H</t>
  </si>
  <si>
    <t>I</t>
  </si>
  <si>
    <t>Melton Sysonby</t>
  </si>
  <si>
    <t>J1</t>
  </si>
  <si>
    <t>J2</t>
  </si>
  <si>
    <t>Melton Warwick</t>
  </si>
  <si>
    <t>K</t>
  </si>
  <si>
    <t>Old Dalby</t>
  </si>
  <si>
    <t>L</t>
  </si>
  <si>
    <t xml:space="preserve">Asfordby </t>
  </si>
  <si>
    <t>Somerby</t>
  </si>
  <si>
    <t>M</t>
  </si>
  <si>
    <t>Asfordby Hill</t>
  </si>
  <si>
    <t>Waltham on the Wolds</t>
  </si>
  <si>
    <t>N</t>
  </si>
  <si>
    <t>Ab Kettleby</t>
  </si>
  <si>
    <t>Wymondham</t>
  </si>
  <si>
    <t>O</t>
  </si>
  <si>
    <t>Holwell</t>
  </si>
  <si>
    <t>P</t>
  </si>
  <si>
    <t>Broughton and Old Dalby</t>
  </si>
  <si>
    <t>Dalby Ward</t>
  </si>
  <si>
    <t>Q</t>
  </si>
  <si>
    <t>Broughton</t>
  </si>
  <si>
    <t>R</t>
  </si>
  <si>
    <t>S</t>
  </si>
  <si>
    <t>Clawson Hose and Harby</t>
  </si>
  <si>
    <t>Clawson</t>
  </si>
  <si>
    <t>T</t>
  </si>
  <si>
    <t>Harby</t>
  </si>
  <si>
    <t>U</t>
  </si>
  <si>
    <t>Hose</t>
  </si>
  <si>
    <t>V</t>
  </si>
  <si>
    <t>Barkestone Plungar and Redmile</t>
  </si>
  <si>
    <t>Barkestone</t>
  </si>
  <si>
    <t>W</t>
  </si>
  <si>
    <t>Plungar</t>
  </si>
  <si>
    <t>X</t>
  </si>
  <si>
    <t>Redmile</t>
  </si>
  <si>
    <t>Y</t>
  </si>
  <si>
    <t>Stathern</t>
  </si>
  <si>
    <t>Z</t>
  </si>
  <si>
    <t>AA</t>
  </si>
  <si>
    <t>AB</t>
  </si>
  <si>
    <t>Belvoir</t>
  </si>
  <si>
    <t>AC</t>
  </si>
  <si>
    <t>AD</t>
  </si>
  <si>
    <t>Harston</t>
  </si>
  <si>
    <t>AE</t>
  </si>
  <si>
    <t>Branston</t>
  </si>
  <si>
    <t>AF</t>
  </si>
  <si>
    <t>AG</t>
  </si>
  <si>
    <t>Eaton</t>
  </si>
  <si>
    <t>Eastwell</t>
  </si>
  <si>
    <t>AH</t>
  </si>
  <si>
    <t>AI</t>
  </si>
  <si>
    <t>AJ</t>
  </si>
  <si>
    <t>Sproxton</t>
  </si>
  <si>
    <t>Stonesby</t>
  </si>
  <si>
    <t>AK</t>
  </si>
  <si>
    <t>Saltby</t>
  </si>
  <si>
    <t>AL</t>
  </si>
  <si>
    <t>Scalford</t>
  </si>
  <si>
    <t>AM</t>
  </si>
  <si>
    <t>Waltham on the Wolds and Thorpe Arnold</t>
  </si>
  <si>
    <t>AN</t>
  </si>
  <si>
    <t>AO</t>
  </si>
  <si>
    <t>Buckminster</t>
  </si>
  <si>
    <t>Buckminster and Sewstern</t>
  </si>
  <si>
    <t>AP</t>
  </si>
  <si>
    <t>Freeby</t>
  </si>
  <si>
    <t>Freeby and Stapleford</t>
  </si>
  <si>
    <t>AQ</t>
  </si>
  <si>
    <t>Garthorpe</t>
  </si>
  <si>
    <t>AR</t>
  </si>
  <si>
    <t>AS</t>
  </si>
  <si>
    <t>Wymondham and Edmondthorpe</t>
  </si>
  <si>
    <t>Edmondthorpe</t>
  </si>
  <si>
    <t>AT</t>
  </si>
  <si>
    <t>AU</t>
  </si>
  <si>
    <t>Knossington and Cold Overton</t>
  </si>
  <si>
    <t>AV</t>
  </si>
  <si>
    <t>Burrough</t>
  </si>
  <si>
    <t>AW</t>
  </si>
  <si>
    <t>AX</t>
  </si>
  <si>
    <t>Pickwell and Leesthorpe</t>
  </si>
  <si>
    <t>AY</t>
  </si>
  <si>
    <t>Twyford and Thorpe</t>
  </si>
  <si>
    <t>Thorpe Satchville</t>
  </si>
  <si>
    <t>AZ</t>
  </si>
  <si>
    <t>Twyford</t>
  </si>
  <si>
    <t>BA</t>
  </si>
  <si>
    <t>Burton and Dalby</t>
  </si>
  <si>
    <t>Burton</t>
  </si>
  <si>
    <t>BB</t>
  </si>
  <si>
    <t xml:space="preserve">Dalby </t>
  </si>
  <si>
    <t>BC</t>
  </si>
  <si>
    <t>Ashby</t>
  </si>
  <si>
    <t>BD</t>
  </si>
  <si>
    <t>BE</t>
  </si>
  <si>
    <t>Frisby</t>
  </si>
  <si>
    <t>BF</t>
  </si>
  <si>
    <t>Kirby</t>
  </si>
  <si>
    <t>BG</t>
  </si>
  <si>
    <t>Grimston</t>
  </si>
  <si>
    <t>BH1</t>
  </si>
  <si>
    <t>Hoby with Rotherby</t>
  </si>
  <si>
    <t>Hoby</t>
  </si>
  <si>
    <t>BH2</t>
  </si>
  <si>
    <t>Ragdale</t>
  </si>
  <si>
    <t>BI1</t>
  </si>
  <si>
    <t>Brooksby</t>
  </si>
  <si>
    <t>BI2</t>
  </si>
  <si>
    <t>Rotherby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</si>
</sst>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Arial"/>
      <family val="2"/>
    </font>
    <font>
      <sz val="11"/>
      <color theme="1"/>
      <name val="Aptos Narrow"/>
      <family val="2"/>
      <scheme val="minor"/>
    </font>
    <font>
      <sz val="12"/>
      <name val="Arial"/>
      <family val="2"/>
    </font>
    <font>
      <b/>
      <sz val="14"/>
      <name val="Arial"/>
      <family val="2"/>
    </font>
    <font>
      <b/>
      <i/>
      <sz val="14"/>
      <color indexed="53"/>
      <name val="Arial"/>
      <family val="2"/>
    </font>
    <font>
      <b/>
      <sz val="12"/>
      <color indexed="10"/>
      <name val="Arial"/>
      <family val="2"/>
    </font>
    <font>
      <b/>
      <sz val="12"/>
      <name val="Arial"/>
      <family val="2"/>
    </font>
    <font>
      <i/>
      <sz val="12"/>
      <name val="Arial"/>
      <family val="2"/>
    </font>
    <font>
      <b/>
      <i/>
      <sz val="12"/>
      <name val="Arial"/>
      <family val="2"/>
    </font>
    <font>
      <i/>
      <sz val="12"/>
      <color indexed="53"/>
      <name val="Arial"/>
      <family val="2"/>
    </font>
    <font>
      <sz val="12"/>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theme="0" tint="-0.14999847407452621"/>
      </left>
      <right style="thin">
        <color indexed="64"/>
      </right>
      <top style="thin">
        <color theme="0" tint="-0.14999847407452621"/>
      </top>
      <bottom style="thin">
        <color theme="0" tint="-0.14999847407452621"/>
      </bottom>
      <diagonal/>
    </border>
  </borders>
  <cellStyleXfs count="2">
    <xf numFmtId="0" fontId="0" fillId="0" borderId="0">
      <alignment vertical="top"/>
    </xf>
    <xf numFmtId="0" fontId="1" fillId="0" borderId="0"/>
  </cellStyleXfs>
  <cellXfs count="56">
    <xf numFmtId="0" fontId="0" fillId="0" borderId="0" xfId="0">
      <alignment vertical="top"/>
    </xf>
    <xf numFmtId="0" fontId="3" fillId="2" borderId="0" xfId="0" applyFont="1" applyFill="1" applyAlignment="1">
      <alignmen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2" borderId="0" xfId="0" applyFont="1" applyFill="1" applyAlignment="1">
      <alignment vertical="center"/>
    </xf>
    <xf numFmtId="0" fontId="2" fillId="2" borderId="0" xfId="0" applyFont="1" applyFill="1" applyAlignment="1">
      <alignment vertical="center"/>
    </xf>
    <xf numFmtId="0" fontId="2"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5" fillId="2" borderId="1" xfId="0" applyFont="1" applyFill="1" applyBorder="1" applyAlignment="1">
      <alignment horizontal="right" vertical="center"/>
    </xf>
    <xf numFmtId="0" fontId="6" fillId="2" borderId="2" xfId="0" applyFont="1" applyFill="1" applyBorder="1" applyAlignment="1">
      <alignment horizontal="center" vertical="center"/>
    </xf>
    <xf numFmtId="0" fontId="2" fillId="2" borderId="0" xfId="0" applyFont="1" applyFill="1" applyAlignment="1">
      <alignment horizontal="center" vertical="center"/>
    </xf>
    <xf numFmtId="0" fontId="6" fillId="2" borderId="0" xfId="0" applyFont="1" applyFill="1" applyAlignment="1">
      <alignment horizontal="left" vertical="center" wrapText="1"/>
    </xf>
    <xf numFmtId="0" fontId="7" fillId="2" borderId="3" xfId="0" applyFont="1" applyFill="1" applyBorder="1" applyAlignment="1">
      <alignment horizontal="right" vertical="center"/>
    </xf>
    <xf numFmtId="3" fontId="8" fillId="2" borderId="0" xfId="0" applyNumberFormat="1" applyFont="1" applyFill="1" applyAlignment="1">
      <alignment horizontal="center" vertical="center"/>
    </xf>
    <xf numFmtId="0" fontId="7"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left" vertical="center"/>
    </xf>
    <xf numFmtId="0" fontId="9" fillId="2" borderId="0" xfId="0" applyFont="1" applyFill="1" applyAlignment="1">
      <alignment vertical="center"/>
    </xf>
    <xf numFmtId="0" fontId="0" fillId="2" borderId="0" xfId="0" applyFill="1" applyAlignment="1">
      <alignment vertical="center"/>
    </xf>
    <xf numFmtId="0" fontId="6"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6" fillId="2" borderId="0" xfId="0" applyFont="1" applyFill="1" applyAlignment="1">
      <alignment vertical="center"/>
    </xf>
    <xf numFmtId="0" fontId="6" fillId="2" borderId="6"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7"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2" fillId="0" borderId="8"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0" fillId="0" borderId="0" xfId="1" applyFont="1" applyAlignment="1">
      <alignment horizontal="center" vertical="center"/>
    </xf>
    <xf numFmtId="1" fontId="0" fillId="3" borderId="9" xfId="0" applyNumberFormat="1" applyFill="1" applyBorder="1" applyAlignment="1">
      <alignment horizontal="center"/>
    </xf>
    <xf numFmtId="0" fontId="6" fillId="2" borderId="10" xfId="0" applyFont="1" applyFill="1" applyBorder="1" applyAlignment="1">
      <alignment vertical="center" wrapText="1"/>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9" fontId="0" fillId="0" borderId="11" xfId="0" applyNumberFormat="1" applyBorder="1" applyAlignment="1">
      <alignment horizontal="center" vertical="center"/>
    </xf>
    <xf numFmtId="1" fontId="0" fillId="2" borderId="0" xfId="0" applyNumberFormat="1" applyFill="1" applyAlignment="1">
      <alignment vertical="center"/>
    </xf>
    <xf numFmtId="0" fontId="2" fillId="0" borderId="12" xfId="0" applyFont="1" applyBorder="1" applyAlignment="1" applyProtection="1">
      <alignment horizontal="center" vertical="center"/>
      <protection locked="0"/>
    </xf>
    <xf numFmtId="0" fontId="6" fillId="0" borderId="0" xfId="0" applyFont="1" applyAlignment="1" applyProtection="1">
      <alignment vertical="center"/>
      <protection locked="0"/>
    </xf>
    <xf numFmtId="9" fontId="0" fillId="0" borderId="3" xfId="0" applyNumberFormat="1" applyBorder="1" applyAlignment="1">
      <alignment horizontal="center" vertical="center"/>
    </xf>
    <xf numFmtId="0" fontId="6" fillId="2" borderId="3" xfId="0" applyFont="1" applyFill="1" applyBorder="1" applyAlignment="1">
      <alignment vertical="center" wrapText="1"/>
    </xf>
    <xf numFmtId="0" fontId="2" fillId="0" borderId="0" xfId="0" applyFont="1" applyAlignment="1" applyProtection="1">
      <alignment horizontal="center" vertical="center"/>
      <protection locked="0"/>
    </xf>
    <xf numFmtId="1" fontId="0" fillId="3" borderId="13" xfId="0" applyNumberFormat="1" applyFill="1" applyBorder="1" applyAlignment="1">
      <alignment horizontal="center"/>
    </xf>
    <xf numFmtId="1" fontId="6" fillId="2" borderId="0" xfId="0" applyNumberFormat="1" applyFont="1" applyFill="1" applyAlignment="1">
      <alignment vertical="center" wrapText="1"/>
    </xf>
    <xf numFmtId="0" fontId="0" fillId="2" borderId="10" xfId="0" applyFill="1" applyBorder="1" applyAlignment="1">
      <alignment vertical="center"/>
    </xf>
    <xf numFmtId="0" fontId="0" fillId="2" borderId="3" xfId="0" applyFill="1" applyBorder="1" applyAlignment="1">
      <alignment vertical="center"/>
    </xf>
    <xf numFmtId="0" fontId="0" fillId="2" borderId="12"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3" borderId="0" xfId="0" applyFill="1" applyAlignment="1" applyProtection="1">
      <alignment horizontal="left" vertical="center"/>
      <protection locked="0"/>
    </xf>
    <xf numFmtId="1" fontId="2" fillId="0" borderId="0" xfId="0" applyNumberFormat="1" applyFont="1" applyAlignment="1" applyProtection="1">
      <alignment horizontal="center" vertical="center"/>
      <protection locked="0"/>
    </xf>
  </cellXfs>
  <cellStyles count="2">
    <cellStyle name="Normal" xfId="0" builtinId="0"/>
    <cellStyle name="Normal 2" xfId="1" xr:uid="{FF428096-7E9E-4C95-B9E1-B9B601913326}"/>
  </cellStyles>
  <dxfs count="4">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F4B3A-22CD-4AB7-8618-1C5B218423D6}">
  <sheetPr>
    <pageSetUpPr fitToPage="1"/>
  </sheetPr>
  <dimension ref="A2:T91"/>
  <sheetViews>
    <sheetView tabSelected="1" zoomScale="79" zoomScaleNormal="79" workbookViewId="0">
      <selection activeCell="E34" sqref="E34"/>
    </sheetView>
  </sheetViews>
  <sheetFormatPr defaultColWidth="8.88671875" defaultRowHeight="15" x14ac:dyDescent="0.2"/>
  <cols>
    <col min="1" max="1" width="2.77734375" style="19" customWidth="1"/>
    <col min="2" max="2" width="4.44140625" style="16" customWidth="1"/>
    <col min="3" max="3" width="17.88671875" style="17" customWidth="1"/>
    <col min="4" max="4" width="38.21875" style="17" customWidth="1"/>
    <col min="5" max="5" width="29.77734375" style="17" customWidth="1"/>
    <col min="6" max="6" width="23" style="17" customWidth="1"/>
    <col min="7" max="7" width="29" style="17" customWidth="1"/>
    <col min="8" max="8" width="12.21875" style="16" customWidth="1"/>
    <col min="9" max="9" width="12.21875" style="18" customWidth="1"/>
    <col min="10" max="10" width="2.77734375" style="19" customWidth="1"/>
    <col min="11" max="11" width="25.77734375" style="19" customWidth="1"/>
    <col min="12" max="16" width="12.88671875" style="16" customWidth="1"/>
    <col min="17" max="16384" width="8.88671875" style="19"/>
  </cols>
  <sheetData>
    <row r="2" spans="1:20" s="1" customFormat="1" ht="18.75" x14ac:dyDescent="0.2">
      <c r="B2" s="2" t="s">
        <v>0</v>
      </c>
      <c r="C2" s="2"/>
      <c r="D2" s="2"/>
      <c r="E2" s="2"/>
      <c r="F2" s="2"/>
      <c r="G2" s="2"/>
      <c r="H2" s="3"/>
      <c r="I2" s="4"/>
      <c r="L2" s="3"/>
      <c r="M2" s="3"/>
      <c r="N2" s="3"/>
      <c r="O2" s="3"/>
      <c r="P2" s="3"/>
    </row>
    <row r="3" spans="1:20" s="5" customFormat="1" ht="15.75" x14ac:dyDescent="0.2">
      <c r="B3" s="6"/>
      <c r="C3" s="6"/>
      <c r="D3" s="6"/>
      <c r="E3" s="6"/>
      <c r="F3" s="6"/>
      <c r="G3" s="7"/>
      <c r="H3" s="8"/>
      <c r="I3" s="8"/>
      <c r="K3" s="9" t="s">
        <v>1</v>
      </c>
      <c r="L3" s="10">
        <v>2024</v>
      </c>
      <c r="M3" s="10">
        <v>2030</v>
      </c>
      <c r="N3" s="11"/>
      <c r="O3" s="11"/>
      <c r="P3" s="11"/>
    </row>
    <row r="4" spans="1:20" s="5" customFormat="1" ht="15" customHeight="1" x14ac:dyDescent="0.2">
      <c r="B4" s="12" t="s">
        <v>2</v>
      </c>
      <c r="C4" s="12"/>
      <c r="D4" s="12"/>
      <c r="E4" s="12"/>
      <c r="F4" s="12"/>
      <c r="K4" s="13" t="s">
        <v>3</v>
      </c>
      <c r="L4" s="14">
        <f>SUM(L10:L87)</f>
        <v>28</v>
      </c>
      <c r="M4" s="14">
        <f>SUM(L10:L87)</f>
        <v>28</v>
      </c>
      <c r="N4" s="11"/>
      <c r="O4" s="11"/>
      <c r="P4" s="11"/>
    </row>
    <row r="5" spans="1:20" s="5" customFormat="1" ht="15" customHeight="1" x14ac:dyDescent="0.2">
      <c r="B5" s="12"/>
      <c r="C5" s="12"/>
      <c r="D5" s="12"/>
      <c r="E5" s="12"/>
      <c r="F5" s="12"/>
      <c r="G5" s="15"/>
      <c r="H5" s="14"/>
      <c r="I5" s="14"/>
      <c r="K5" s="13" t="s">
        <v>4</v>
      </c>
      <c r="L5" s="14">
        <f>SUM(H10:H81)</f>
        <v>42788</v>
      </c>
      <c r="M5" s="14">
        <f>SUM(I10:I81)</f>
        <v>46826.17015219426</v>
      </c>
      <c r="N5" s="11"/>
      <c r="O5" s="11"/>
      <c r="P5" s="11"/>
    </row>
    <row r="6" spans="1:20" s="5" customFormat="1" ht="15.75" customHeight="1" x14ac:dyDescent="0.2">
      <c r="B6" s="12"/>
      <c r="C6" s="12"/>
      <c r="D6" s="12"/>
      <c r="E6" s="12"/>
      <c r="F6" s="12"/>
      <c r="K6" s="13" t="s">
        <v>5</v>
      </c>
      <c r="L6" s="14">
        <f>L5/L4</f>
        <v>1528.1428571428571</v>
      </c>
      <c r="M6" s="14">
        <f>M5/M4</f>
        <v>1672.3632197212235</v>
      </c>
      <c r="N6" s="11"/>
      <c r="O6" s="11"/>
      <c r="P6" s="11"/>
    </row>
    <row r="7" spans="1:20" s="5" customFormat="1" ht="15.75" customHeight="1" thickBot="1" x14ac:dyDescent="0.25">
      <c r="B7" s="16"/>
      <c r="C7" s="17"/>
      <c r="D7" s="17"/>
      <c r="E7" s="17"/>
      <c r="F7" s="17"/>
      <c r="G7" s="17"/>
      <c r="H7" s="16"/>
      <c r="I7" s="18"/>
      <c r="J7" s="19"/>
      <c r="K7" s="19"/>
      <c r="L7" s="16"/>
      <c r="M7" s="16"/>
      <c r="N7" s="16"/>
      <c r="O7" s="16"/>
      <c r="P7" s="16"/>
    </row>
    <row r="8" spans="1:20" s="5" customFormat="1" ht="51" customHeight="1" thickBot="1" x14ac:dyDescent="0.25">
      <c r="B8" s="20" t="s">
        <v>6</v>
      </c>
      <c r="C8" s="21" t="s">
        <v>7</v>
      </c>
      <c r="D8" s="21" t="s">
        <v>8</v>
      </c>
      <c r="E8" s="21" t="s">
        <v>9</v>
      </c>
      <c r="F8" s="21" t="s">
        <v>10</v>
      </c>
      <c r="G8" s="21" t="s">
        <v>11</v>
      </c>
      <c r="H8" s="20" t="s">
        <v>12</v>
      </c>
      <c r="I8" s="20" t="s">
        <v>13</v>
      </c>
      <c r="J8" s="22"/>
      <c r="K8" s="23" t="s">
        <v>14</v>
      </c>
      <c r="L8" s="20" t="s">
        <v>15</v>
      </c>
      <c r="M8" s="20" t="s">
        <v>12</v>
      </c>
      <c r="N8" s="20" t="s">
        <v>16</v>
      </c>
      <c r="O8" s="20" t="s">
        <v>12</v>
      </c>
      <c r="P8" s="20" t="s">
        <v>16</v>
      </c>
      <c r="Q8" s="24" t="s">
        <v>17</v>
      </c>
    </row>
    <row r="9" spans="1:20" ht="15.75" x14ac:dyDescent="0.2">
      <c r="B9" s="25"/>
      <c r="C9" s="26"/>
      <c r="D9" s="26"/>
      <c r="E9" s="26"/>
      <c r="F9" s="26"/>
      <c r="G9" s="26"/>
      <c r="H9" s="25"/>
      <c r="I9" s="27"/>
      <c r="J9" s="22"/>
      <c r="K9" s="28"/>
      <c r="L9" s="29"/>
      <c r="M9" s="29"/>
      <c r="N9" s="29"/>
      <c r="O9" s="29"/>
      <c r="P9" s="29"/>
    </row>
    <row r="10" spans="1:20" ht="15.75" customHeight="1" x14ac:dyDescent="0.2">
      <c r="B10" s="30" t="s">
        <v>18</v>
      </c>
      <c r="C10" s="31"/>
      <c r="D10" s="32"/>
      <c r="E10" s="32"/>
      <c r="F10" s="32"/>
      <c r="G10" s="31" t="s">
        <v>19</v>
      </c>
      <c r="H10" s="33">
        <v>831</v>
      </c>
      <c r="I10" s="34">
        <v>827.95840522717151</v>
      </c>
      <c r="J10" s="35"/>
      <c r="K10" s="36" t="s">
        <v>20</v>
      </c>
      <c r="L10" s="37">
        <v>2</v>
      </c>
      <c r="M10" s="38">
        <f t="shared" ref="M10:M73" si="0">IF(K10="",0,(SUMIF($G$10:$G$990,K10,$H$10:$H$990)))</f>
        <v>2877</v>
      </c>
      <c r="N10" s="39">
        <f t="shared" ref="N10:N73" si="1">IF(K10="",-1,(-($L$6-(M10/L10))/$L$6))</f>
        <v>-5.866130690847899E-2</v>
      </c>
      <c r="O10" s="38">
        <f t="shared" ref="O10:O73" si="2">IF(K10="",0,(SUMIF($G$9:$G$990,K10,$I$9:$I$990)))</f>
        <v>3084.3151719787511</v>
      </c>
      <c r="P10" s="40">
        <f t="shared" ref="P10:P73" si="3">IF(K10="",-1,(-($M$6-(O10/L10))/$M$6))</f>
        <v>-7.785726939961804E-2</v>
      </c>
      <c r="Q10" s="41">
        <f>(O10-M10)/M10*100</f>
        <v>7.2059496690563467</v>
      </c>
    </row>
    <row r="11" spans="1:20" ht="15.75" x14ac:dyDescent="0.2">
      <c r="B11" s="42" t="s">
        <v>21</v>
      </c>
      <c r="C11" s="31"/>
      <c r="D11" s="32"/>
      <c r="E11" s="32"/>
      <c r="F11" s="32"/>
      <c r="G11" s="31" t="s">
        <v>19</v>
      </c>
      <c r="H11" s="33">
        <v>2124</v>
      </c>
      <c r="I11" s="34">
        <v>2149.5926600885387</v>
      </c>
      <c r="J11" s="35"/>
      <c r="K11" s="43" t="s">
        <v>22</v>
      </c>
      <c r="L11" s="37">
        <v>2</v>
      </c>
      <c r="M11" s="38">
        <f t="shared" si="0"/>
        <v>3224</v>
      </c>
      <c r="N11" s="39">
        <f t="shared" si="1"/>
        <v>5.48751986538282E-2</v>
      </c>
      <c r="O11" s="38">
        <f t="shared" si="2"/>
        <v>3475.2771726408337</v>
      </c>
      <c r="P11" s="44">
        <f t="shared" si="3"/>
        <v>3.9031811887177553E-2</v>
      </c>
      <c r="Q11" s="41">
        <f t="shared" ref="Q11:Q25" si="4">(O11-M11)/M11*100</f>
        <v>7.7939569677677945</v>
      </c>
    </row>
    <row r="12" spans="1:20" s="22" customFormat="1" ht="15.75" x14ac:dyDescent="0.2">
      <c r="B12" s="42" t="s">
        <v>23</v>
      </c>
      <c r="C12" s="31"/>
      <c r="D12" s="32"/>
      <c r="E12" s="32"/>
      <c r="F12" s="32"/>
      <c r="G12" s="31" t="s">
        <v>24</v>
      </c>
      <c r="H12" s="33">
        <v>2936</v>
      </c>
      <c r="I12" s="34">
        <v>3037.8966323032137</v>
      </c>
      <c r="J12" s="35"/>
      <c r="K12" s="43" t="s">
        <v>25</v>
      </c>
      <c r="L12" s="37">
        <v>1</v>
      </c>
      <c r="M12" s="38">
        <f t="shared" si="0"/>
        <v>1559</v>
      </c>
      <c r="N12" s="39">
        <f t="shared" si="1"/>
        <v>2.0192577358137818E-2</v>
      </c>
      <c r="O12" s="38">
        <f t="shared" si="2"/>
        <v>1695.9681332249233</v>
      </c>
      <c r="P12" s="44">
        <f t="shared" si="3"/>
        <v>1.4114705002681617E-2</v>
      </c>
      <c r="Q12" s="41">
        <f t="shared" si="4"/>
        <v>8.7856403608032938</v>
      </c>
    </row>
    <row r="13" spans="1:20" s="22" customFormat="1" ht="15.75" x14ac:dyDescent="0.2">
      <c r="B13" s="42" t="s">
        <v>26</v>
      </c>
      <c r="C13" s="31"/>
      <c r="D13" s="32"/>
      <c r="E13" s="32"/>
      <c r="F13" s="32"/>
      <c r="G13" s="31" t="s">
        <v>24</v>
      </c>
      <c r="H13" s="33">
        <v>1535</v>
      </c>
      <c r="I13" s="34">
        <v>2105.7802111494539</v>
      </c>
      <c r="J13" s="35"/>
      <c r="K13" s="43" t="s">
        <v>27</v>
      </c>
      <c r="L13" s="37">
        <v>1</v>
      </c>
      <c r="M13" s="38">
        <f t="shared" si="0"/>
        <v>1649</v>
      </c>
      <c r="N13" s="39">
        <f t="shared" si="1"/>
        <v>7.9087594652706386E-2</v>
      </c>
      <c r="O13" s="38">
        <f t="shared" si="2"/>
        <v>1811.4693107408757</v>
      </c>
      <c r="P13" s="44">
        <f t="shared" si="3"/>
        <v>8.3179353252483448E-2</v>
      </c>
      <c r="Q13" s="41">
        <f t="shared" si="4"/>
        <v>9.8525961637887018</v>
      </c>
    </row>
    <row r="14" spans="1:20" s="22" customFormat="1" ht="15.75" x14ac:dyDescent="0.2">
      <c r="A14" s="45"/>
      <c r="B14" s="46" t="s">
        <v>28</v>
      </c>
      <c r="C14" s="31"/>
      <c r="D14" s="32"/>
      <c r="E14" s="32"/>
      <c r="F14" s="32"/>
      <c r="G14" s="31" t="s">
        <v>29</v>
      </c>
      <c r="H14" s="33">
        <v>1821</v>
      </c>
      <c r="I14" s="34">
        <v>1830.8819802779849</v>
      </c>
      <c r="J14" s="35"/>
      <c r="K14" s="43" t="s">
        <v>30</v>
      </c>
      <c r="L14" s="37">
        <v>1</v>
      </c>
      <c r="M14" s="38">
        <f t="shared" si="0"/>
        <v>1479</v>
      </c>
      <c r="N14" s="39">
        <f t="shared" si="1"/>
        <v>-3.2158549125923135E-2</v>
      </c>
      <c r="O14" s="38">
        <f t="shared" si="2"/>
        <v>1625.6987075338407</v>
      </c>
      <c r="P14" s="44">
        <f t="shared" si="3"/>
        <v>-2.7903335613397185E-2</v>
      </c>
      <c r="Q14" s="41">
        <f t="shared" si="4"/>
        <v>9.9187767095226942</v>
      </c>
    </row>
    <row r="15" spans="1:20" s="22" customFormat="1" ht="15.75" x14ac:dyDescent="0.2">
      <c r="A15" s="45"/>
      <c r="B15" s="46" t="s">
        <v>31</v>
      </c>
      <c r="C15" s="31"/>
      <c r="D15" s="32"/>
      <c r="E15" s="32"/>
      <c r="F15" s="32"/>
      <c r="G15" s="31" t="s">
        <v>29</v>
      </c>
      <c r="H15" s="33">
        <v>1289</v>
      </c>
      <c r="I15" s="47">
        <v>1315.5343641346574</v>
      </c>
      <c r="J15" s="45"/>
      <c r="K15" s="43" t="s">
        <v>32</v>
      </c>
      <c r="L15" s="37">
        <v>2</v>
      </c>
      <c r="M15" s="38">
        <f t="shared" si="0"/>
        <v>3437</v>
      </c>
      <c r="N15" s="39">
        <f t="shared" si="1"/>
        <v>0.12456763578573435</v>
      </c>
      <c r="O15" s="38">
        <f t="shared" si="2"/>
        <v>3973.802420834701</v>
      </c>
      <c r="P15" s="44">
        <f t="shared" si="3"/>
        <v>0.18807994996957619</v>
      </c>
      <c r="Q15" s="41">
        <f t="shared" si="4"/>
        <v>15.618342183145215</v>
      </c>
      <c r="T15" s="48"/>
    </row>
    <row r="16" spans="1:20" s="22" customFormat="1" ht="15.75" x14ac:dyDescent="0.2">
      <c r="A16" s="45"/>
      <c r="B16" s="46" t="s">
        <v>33</v>
      </c>
      <c r="C16" s="31"/>
      <c r="D16" s="32"/>
      <c r="E16" s="32"/>
      <c r="F16" s="32"/>
      <c r="G16" s="31" t="s">
        <v>34</v>
      </c>
      <c r="H16" s="33">
        <v>905</v>
      </c>
      <c r="I16" s="34">
        <v>909.19276762996458</v>
      </c>
      <c r="J16" s="49"/>
      <c r="K16" s="36" t="s">
        <v>19</v>
      </c>
      <c r="L16" s="37">
        <v>2</v>
      </c>
      <c r="M16" s="38">
        <f t="shared" si="0"/>
        <v>2955</v>
      </c>
      <c r="N16" s="39">
        <f t="shared" si="1"/>
        <v>-3.314013274749928E-2</v>
      </c>
      <c r="O16" s="38">
        <f t="shared" si="2"/>
        <v>2977.5510653157103</v>
      </c>
      <c r="P16" s="44">
        <f t="shared" si="3"/>
        <v>-0.10977740056611128</v>
      </c>
      <c r="Q16" s="41">
        <f t="shared" si="4"/>
        <v>0.76314941846735285</v>
      </c>
      <c r="T16" s="48"/>
    </row>
    <row r="17" spans="1:20" s="22" customFormat="1" ht="15.75" x14ac:dyDescent="0.2">
      <c r="A17" s="45"/>
      <c r="B17" s="46" t="s">
        <v>35</v>
      </c>
      <c r="C17" s="31"/>
      <c r="D17" s="32"/>
      <c r="E17" s="32"/>
      <c r="F17" s="32"/>
      <c r="G17" s="31" t="s">
        <v>34</v>
      </c>
      <c r="H17" s="33">
        <v>2439</v>
      </c>
      <c r="I17" s="34">
        <v>2610.0353668427711</v>
      </c>
      <c r="J17" s="49"/>
      <c r="K17" s="36" t="s">
        <v>24</v>
      </c>
      <c r="L17" s="37">
        <v>3</v>
      </c>
      <c r="M17" s="38">
        <f t="shared" si="0"/>
        <v>4471</v>
      </c>
      <c r="N17" s="39">
        <f t="shared" si="1"/>
        <v>-2.4742139540681218E-2</v>
      </c>
      <c r="O17" s="38">
        <f t="shared" si="2"/>
        <v>5143.6768434526675</v>
      </c>
      <c r="P17" s="44">
        <f t="shared" si="3"/>
        <v>2.523119834180898E-2</v>
      </c>
      <c r="Q17" s="41">
        <f t="shared" si="4"/>
        <v>15.045333112338795</v>
      </c>
      <c r="T17" s="48"/>
    </row>
    <row r="18" spans="1:20" s="22" customFormat="1" ht="15.75" x14ac:dyDescent="0.2">
      <c r="A18" s="45"/>
      <c r="B18" s="46" t="s">
        <v>36</v>
      </c>
      <c r="C18" s="31"/>
      <c r="D18" s="32"/>
      <c r="E18" s="32"/>
      <c r="F18" s="32"/>
      <c r="G18" s="31" t="s">
        <v>34</v>
      </c>
      <c r="H18" s="33">
        <v>1284</v>
      </c>
      <c r="I18" s="34">
        <v>1541.5128616381696</v>
      </c>
      <c r="J18" s="49"/>
      <c r="K18" s="36" t="s">
        <v>29</v>
      </c>
      <c r="L18" s="37">
        <v>2</v>
      </c>
      <c r="M18" s="38">
        <f t="shared" si="0"/>
        <v>3110</v>
      </c>
      <c r="N18" s="39">
        <f t="shared" si="1"/>
        <v>1.7575021033934771E-2</v>
      </c>
      <c r="O18" s="38">
        <f t="shared" si="2"/>
        <v>3146.4163444126425</v>
      </c>
      <c r="P18" s="44">
        <f t="shared" si="3"/>
        <v>-5.9290378038468802E-2</v>
      </c>
      <c r="Q18" s="41">
        <f t="shared" si="4"/>
        <v>1.1709435502457395</v>
      </c>
      <c r="T18" s="48"/>
    </row>
    <row r="19" spans="1:20" s="22" customFormat="1" ht="15.75" x14ac:dyDescent="0.2">
      <c r="B19" s="42" t="s">
        <v>37</v>
      </c>
      <c r="C19" s="31"/>
      <c r="D19" s="32"/>
      <c r="E19" s="32"/>
      <c r="F19" s="32"/>
      <c r="G19" s="31" t="s">
        <v>38</v>
      </c>
      <c r="H19" s="33">
        <v>954</v>
      </c>
      <c r="I19" s="34">
        <v>982.51900271222792</v>
      </c>
      <c r="J19" s="49"/>
      <c r="K19" s="36" t="s">
        <v>34</v>
      </c>
      <c r="L19" s="37">
        <v>3</v>
      </c>
      <c r="M19" s="38">
        <f t="shared" si="0"/>
        <v>4628</v>
      </c>
      <c r="N19" s="39">
        <f t="shared" si="1"/>
        <v>9.5042223676420883E-3</v>
      </c>
      <c r="O19" s="38">
        <f t="shared" si="2"/>
        <v>5060.7409961109051</v>
      </c>
      <c r="P19" s="44">
        <f t="shared" si="3"/>
        <v>8.7005295724595991E-3</v>
      </c>
      <c r="Q19" s="41">
        <f t="shared" si="4"/>
        <v>9.3504968909011481</v>
      </c>
      <c r="T19" s="48"/>
    </row>
    <row r="20" spans="1:20" ht="15.75" x14ac:dyDescent="0.2">
      <c r="A20" s="50"/>
      <c r="B20" s="46" t="s">
        <v>39</v>
      </c>
      <c r="C20" s="31"/>
      <c r="D20" s="32"/>
      <c r="E20" s="32"/>
      <c r="F20" s="32"/>
      <c r="G20" s="31" t="s">
        <v>38</v>
      </c>
      <c r="H20" s="33">
        <v>1770</v>
      </c>
      <c r="I20" s="34">
        <v>1786.1838299095166</v>
      </c>
      <c r="J20" s="49"/>
      <c r="K20" s="36" t="s">
        <v>38</v>
      </c>
      <c r="L20" s="37">
        <v>3</v>
      </c>
      <c r="M20" s="38">
        <f t="shared" si="0"/>
        <v>4354</v>
      </c>
      <c r="N20" s="39">
        <f t="shared" si="1"/>
        <v>-5.0263313701660935E-2</v>
      </c>
      <c r="O20" s="38">
        <f t="shared" si="2"/>
        <v>5131.3227011273157</v>
      </c>
      <c r="P20" s="44">
        <f t="shared" si="3"/>
        <v>2.2768786233468969E-2</v>
      </c>
      <c r="Q20" s="41">
        <f t="shared" si="4"/>
        <v>17.853070765441334</v>
      </c>
      <c r="T20" s="41"/>
    </row>
    <row r="21" spans="1:20" ht="15.75" x14ac:dyDescent="0.2">
      <c r="A21" s="50"/>
      <c r="B21" s="46" t="s">
        <v>40</v>
      </c>
      <c r="C21" s="31"/>
      <c r="D21" s="32"/>
      <c r="E21" s="32"/>
      <c r="F21" s="32"/>
      <c r="G21" s="31" t="s">
        <v>38</v>
      </c>
      <c r="H21" s="33">
        <v>1630</v>
      </c>
      <c r="I21" s="34">
        <v>2362.6198685055706</v>
      </c>
      <c r="J21" s="49"/>
      <c r="K21" s="36" t="s">
        <v>41</v>
      </c>
      <c r="L21" s="37">
        <v>2</v>
      </c>
      <c r="M21" s="38">
        <f t="shared" si="0"/>
        <v>2847</v>
      </c>
      <c r="N21" s="39">
        <f t="shared" si="1"/>
        <v>-6.8477143124240428E-2</v>
      </c>
      <c r="O21" s="38">
        <f t="shared" si="2"/>
        <v>3167.0226922977445</v>
      </c>
      <c r="P21" s="44">
        <f t="shared" si="3"/>
        <v>-5.3129531028051721E-2</v>
      </c>
      <c r="Q21" s="41">
        <f t="shared" si="4"/>
        <v>11.240698710844555</v>
      </c>
      <c r="T21" s="41"/>
    </row>
    <row r="22" spans="1:20" ht="15.75" x14ac:dyDescent="0.2">
      <c r="A22" s="50"/>
      <c r="B22" s="46" t="s">
        <v>42</v>
      </c>
      <c r="C22" s="31"/>
      <c r="D22" s="32"/>
      <c r="E22" s="32"/>
      <c r="F22" s="32"/>
      <c r="G22" s="31" t="s">
        <v>41</v>
      </c>
      <c r="H22" s="33">
        <v>2847</v>
      </c>
      <c r="I22" s="34">
        <v>3167.0226922977445</v>
      </c>
      <c r="J22" s="49"/>
      <c r="K22" s="43" t="s">
        <v>43</v>
      </c>
      <c r="L22" s="37">
        <v>1</v>
      </c>
      <c r="M22" s="38">
        <f t="shared" si="0"/>
        <v>1737</v>
      </c>
      <c r="N22" s="39">
        <f t="shared" si="1"/>
        <v>0.13667383378517345</v>
      </c>
      <c r="O22" s="38">
        <f t="shared" si="2"/>
        <v>1858.3118116770827</v>
      </c>
      <c r="P22" s="44">
        <f t="shared" si="3"/>
        <v>0.11118911834646551</v>
      </c>
      <c r="Q22" s="41">
        <f t="shared" si="4"/>
        <v>6.9839845525090789</v>
      </c>
      <c r="T22" s="41"/>
    </row>
    <row r="23" spans="1:20" ht="15.75" x14ac:dyDescent="0.2">
      <c r="A23" s="50"/>
      <c r="B23" s="46" t="s">
        <v>44</v>
      </c>
      <c r="C23" s="31"/>
      <c r="D23" s="31" t="s">
        <v>20</v>
      </c>
      <c r="E23" s="31" t="s">
        <v>45</v>
      </c>
      <c r="F23" s="32"/>
      <c r="G23" s="31" t="s">
        <v>20</v>
      </c>
      <c r="H23" s="33">
        <v>2428</v>
      </c>
      <c r="I23" s="34">
        <v>2495.8749167493625</v>
      </c>
      <c r="J23" s="49"/>
      <c r="K23" s="43" t="s">
        <v>46</v>
      </c>
      <c r="L23" s="37">
        <v>1</v>
      </c>
      <c r="M23" s="38">
        <f t="shared" si="0"/>
        <v>1522</v>
      </c>
      <c r="N23" s="39">
        <f t="shared" si="1"/>
        <v>-4.0198186407403736E-3</v>
      </c>
      <c r="O23" s="38">
        <f t="shared" si="2"/>
        <v>1620.4475344572177</v>
      </c>
      <c r="P23" s="44">
        <f t="shared" si="3"/>
        <v>-3.1043307250359125E-2</v>
      </c>
      <c r="Q23" s="41">
        <f t="shared" si="4"/>
        <v>6.4683005556647615</v>
      </c>
      <c r="T23" s="41"/>
    </row>
    <row r="24" spans="1:20" ht="15.75" x14ac:dyDescent="0.2">
      <c r="A24" s="50"/>
      <c r="B24" s="46" t="s">
        <v>47</v>
      </c>
      <c r="C24" s="31"/>
      <c r="D24" s="31" t="s">
        <v>20</v>
      </c>
      <c r="E24" s="31" t="s">
        <v>48</v>
      </c>
      <c r="F24" s="32"/>
      <c r="G24" s="31" t="s">
        <v>20</v>
      </c>
      <c r="H24" s="33">
        <v>449</v>
      </c>
      <c r="I24" s="34">
        <v>588.44025522938875</v>
      </c>
      <c r="J24" s="49"/>
      <c r="K24" s="43" t="s">
        <v>49</v>
      </c>
      <c r="L24" s="37">
        <v>1</v>
      </c>
      <c r="M24" s="38">
        <f t="shared" si="0"/>
        <v>1562</v>
      </c>
      <c r="N24" s="39">
        <f t="shared" si="1"/>
        <v>2.2155744601290103E-2</v>
      </c>
      <c r="O24" s="38">
        <f t="shared" si="2"/>
        <v>1607.6077891684608</v>
      </c>
      <c r="P24" s="44">
        <f t="shared" si="3"/>
        <v>-3.8720912890895257E-2</v>
      </c>
      <c r="Q24" s="41">
        <f t="shared" si="4"/>
        <v>2.9198328532945483</v>
      </c>
      <c r="T24" s="41"/>
    </row>
    <row r="25" spans="1:20" ht="15.75" x14ac:dyDescent="0.2">
      <c r="A25" s="50"/>
      <c r="B25" s="46" t="s">
        <v>50</v>
      </c>
      <c r="C25" s="31"/>
      <c r="D25" s="31" t="s">
        <v>51</v>
      </c>
      <c r="E25" s="31" t="s">
        <v>51</v>
      </c>
      <c r="F25" s="32"/>
      <c r="G25" s="31" t="s">
        <v>43</v>
      </c>
      <c r="H25" s="33">
        <v>351</v>
      </c>
      <c r="I25" s="34">
        <v>357.36767032232234</v>
      </c>
      <c r="J25" s="49"/>
      <c r="K25" s="43" t="s">
        <v>52</v>
      </c>
      <c r="L25" s="37">
        <v>1</v>
      </c>
      <c r="M25" s="38">
        <f t="shared" si="0"/>
        <v>1377</v>
      </c>
      <c r="N25" s="39">
        <f t="shared" si="1"/>
        <v>-9.8906235393100853E-2</v>
      </c>
      <c r="O25" s="38">
        <f t="shared" si="2"/>
        <v>1446.5414572205834</v>
      </c>
      <c r="P25" s="44">
        <f t="shared" si="3"/>
        <v>-0.13503152893919998</v>
      </c>
      <c r="Q25" s="41">
        <f t="shared" si="4"/>
        <v>5.050214758212304</v>
      </c>
      <c r="T25" s="41"/>
    </row>
    <row r="26" spans="1:20" ht="15.75" x14ac:dyDescent="0.2">
      <c r="A26" s="50"/>
      <c r="B26" s="46" t="s">
        <v>53</v>
      </c>
      <c r="C26" s="31"/>
      <c r="D26" s="31" t="s">
        <v>51</v>
      </c>
      <c r="E26" s="31" t="s">
        <v>54</v>
      </c>
      <c r="F26" s="32"/>
      <c r="G26" s="31" t="s">
        <v>43</v>
      </c>
      <c r="H26" s="33">
        <v>131</v>
      </c>
      <c r="I26" s="34">
        <v>131.59759044354834</v>
      </c>
      <c r="J26" s="49"/>
      <c r="K26" s="43"/>
      <c r="L26" s="37"/>
      <c r="M26" s="38">
        <f t="shared" si="0"/>
        <v>0</v>
      </c>
      <c r="N26" s="39">
        <f t="shared" si="1"/>
        <v>-1</v>
      </c>
      <c r="O26" s="38">
        <f t="shared" si="2"/>
        <v>0</v>
      </c>
      <c r="P26" s="39">
        <f t="shared" si="3"/>
        <v>-1</v>
      </c>
      <c r="Q26" s="51"/>
      <c r="T26" s="41"/>
    </row>
    <row r="27" spans="1:20" x14ac:dyDescent="0.2">
      <c r="A27" s="50"/>
      <c r="B27" s="46" t="s">
        <v>55</v>
      </c>
      <c r="C27" s="31"/>
      <c r="D27" s="31" t="s">
        <v>56</v>
      </c>
      <c r="E27" s="31" t="s">
        <v>57</v>
      </c>
      <c r="F27" s="32"/>
      <c r="G27" s="31" t="s">
        <v>43</v>
      </c>
      <c r="H27" s="33">
        <v>587</v>
      </c>
      <c r="I27" s="34">
        <v>578.32659324726671</v>
      </c>
      <c r="J27" s="49"/>
      <c r="K27" s="52"/>
      <c r="L27" s="53"/>
      <c r="M27" s="38">
        <f t="shared" si="0"/>
        <v>0</v>
      </c>
      <c r="N27" s="39">
        <f t="shared" si="1"/>
        <v>-1</v>
      </c>
      <c r="O27" s="38">
        <f t="shared" si="2"/>
        <v>0</v>
      </c>
      <c r="P27" s="39">
        <f t="shared" si="3"/>
        <v>-1</v>
      </c>
      <c r="Q27" s="51"/>
      <c r="T27" s="41"/>
    </row>
    <row r="28" spans="1:20" x14ac:dyDescent="0.2">
      <c r="A28" s="50"/>
      <c r="B28" s="46" t="s">
        <v>58</v>
      </c>
      <c r="C28" s="31"/>
      <c r="D28" s="31" t="s">
        <v>56</v>
      </c>
      <c r="E28" s="31" t="s">
        <v>59</v>
      </c>
      <c r="F28" s="32"/>
      <c r="G28" s="31" t="s">
        <v>43</v>
      </c>
      <c r="H28" s="33">
        <v>375</v>
      </c>
      <c r="I28" s="34">
        <v>368.74619621547447</v>
      </c>
      <c r="J28" s="49"/>
      <c r="K28" s="52"/>
      <c r="L28" s="53"/>
      <c r="M28" s="38">
        <f t="shared" si="0"/>
        <v>0</v>
      </c>
      <c r="N28" s="39">
        <f t="shared" si="1"/>
        <v>-1</v>
      </c>
      <c r="O28" s="38">
        <f t="shared" si="2"/>
        <v>0</v>
      </c>
      <c r="P28" s="39">
        <f t="shared" si="3"/>
        <v>-1</v>
      </c>
      <c r="Q28" s="51"/>
      <c r="T28" s="41"/>
    </row>
    <row r="29" spans="1:20" x14ac:dyDescent="0.2">
      <c r="A29" s="50"/>
      <c r="B29" s="46" t="s">
        <v>60</v>
      </c>
      <c r="C29" s="31"/>
      <c r="D29" s="31" t="s">
        <v>56</v>
      </c>
      <c r="E29" s="31" t="s">
        <v>59</v>
      </c>
      <c r="F29" s="32"/>
      <c r="G29" s="31" t="s">
        <v>43</v>
      </c>
      <c r="H29" s="33">
        <v>293</v>
      </c>
      <c r="I29" s="34">
        <v>422.27376144847113</v>
      </c>
      <c r="J29" s="49"/>
      <c r="K29" s="52"/>
      <c r="L29" s="53"/>
      <c r="M29" s="38">
        <f t="shared" si="0"/>
        <v>0</v>
      </c>
      <c r="N29" s="39">
        <f t="shared" si="1"/>
        <v>-1</v>
      </c>
      <c r="O29" s="38">
        <f t="shared" si="2"/>
        <v>0</v>
      </c>
      <c r="P29" s="39">
        <f t="shared" si="3"/>
        <v>-1</v>
      </c>
      <c r="Q29" s="51"/>
      <c r="T29" s="41"/>
    </row>
    <row r="30" spans="1:20" x14ac:dyDescent="0.2">
      <c r="A30" s="50"/>
      <c r="B30" s="46" t="s">
        <v>61</v>
      </c>
      <c r="C30" s="31"/>
      <c r="D30" s="32" t="s">
        <v>62</v>
      </c>
      <c r="E30" s="32" t="s">
        <v>63</v>
      </c>
      <c r="F30" s="32"/>
      <c r="G30" s="31" t="s">
        <v>32</v>
      </c>
      <c r="H30" s="33">
        <v>838</v>
      </c>
      <c r="I30" s="34">
        <v>1001.5849023172768</v>
      </c>
      <c r="J30" s="49"/>
      <c r="K30" s="52"/>
      <c r="L30" s="53"/>
      <c r="M30" s="38">
        <f t="shared" si="0"/>
        <v>0</v>
      </c>
      <c r="N30" s="39">
        <f t="shared" si="1"/>
        <v>-1</v>
      </c>
      <c r="O30" s="38">
        <f t="shared" si="2"/>
        <v>0</v>
      </c>
      <c r="P30" s="39">
        <f t="shared" si="3"/>
        <v>-1</v>
      </c>
      <c r="Q30" s="51"/>
      <c r="T30" s="41"/>
    </row>
    <row r="31" spans="1:20" x14ac:dyDescent="0.2">
      <c r="A31" s="50"/>
      <c r="B31" s="46" t="s">
        <v>64</v>
      </c>
      <c r="C31" s="31"/>
      <c r="D31" s="32" t="s">
        <v>62</v>
      </c>
      <c r="E31" s="32" t="s">
        <v>65</v>
      </c>
      <c r="F31" s="32"/>
      <c r="G31" s="31" t="s">
        <v>32</v>
      </c>
      <c r="H31" s="33">
        <v>841</v>
      </c>
      <c r="I31" s="34">
        <v>969.59479125150449</v>
      </c>
      <c r="J31" s="49"/>
      <c r="K31" s="52"/>
      <c r="L31" s="53"/>
      <c r="M31" s="38">
        <f t="shared" si="0"/>
        <v>0</v>
      </c>
      <c r="N31" s="39">
        <f t="shared" si="1"/>
        <v>-1</v>
      </c>
      <c r="O31" s="38">
        <f t="shared" si="2"/>
        <v>0</v>
      </c>
      <c r="P31" s="39">
        <f t="shared" si="3"/>
        <v>-1</v>
      </c>
      <c r="Q31" s="51"/>
      <c r="T31" s="41"/>
    </row>
    <row r="32" spans="1:20" x14ac:dyDescent="0.2">
      <c r="A32" s="50"/>
      <c r="B32" s="46" t="s">
        <v>66</v>
      </c>
      <c r="C32" s="31"/>
      <c r="D32" s="32" t="s">
        <v>62</v>
      </c>
      <c r="E32" s="32" t="s">
        <v>67</v>
      </c>
      <c r="F32" s="32"/>
      <c r="G32" s="31" t="s">
        <v>32</v>
      </c>
      <c r="H32" s="33">
        <v>456</v>
      </c>
      <c r="I32" s="34">
        <v>551.77440708250015</v>
      </c>
      <c r="J32" s="49"/>
      <c r="K32" s="52"/>
      <c r="L32" s="53"/>
      <c r="M32" s="38">
        <f t="shared" si="0"/>
        <v>0</v>
      </c>
      <c r="N32" s="39">
        <f t="shared" si="1"/>
        <v>-1</v>
      </c>
      <c r="O32" s="38">
        <f t="shared" si="2"/>
        <v>0</v>
      </c>
      <c r="P32" s="39">
        <f t="shared" si="3"/>
        <v>-1</v>
      </c>
      <c r="Q32" s="51"/>
      <c r="T32" s="41"/>
    </row>
    <row r="33" spans="1:20" x14ac:dyDescent="0.2">
      <c r="A33" s="50"/>
      <c r="B33" s="46" t="s">
        <v>68</v>
      </c>
      <c r="C33" s="31"/>
      <c r="D33" s="32" t="s">
        <v>69</v>
      </c>
      <c r="E33" s="32" t="s">
        <v>70</v>
      </c>
      <c r="F33" s="32"/>
      <c r="G33" s="31" t="s">
        <v>32</v>
      </c>
      <c r="H33" s="33">
        <v>252</v>
      </c>
      <c r="I33" s="34">
        <v>260.84181591729913</v>
      </c>
      <c r="J33" s="49"/>
      <c r="K33" s="52"/>
      <c r="L33" s="53"/>
      <c r="M33" s="38">
        <f t="shared" si="0"/>
        <v>0</v>
      </c>
      <c r="N33" s="39">
        <f t="shared" si="1"/>
        <v>-1</v>
      </c>
      <c r="O33" s="38">
        <f t="shared" si="2"/>
        <v>0</v>
      </c>
      <c r="P33" s="39">
        <f t="shared" si="3"/>
        <v>-1</v>
      </c>
      <c r="Q33" s="51"/>
      <c r="T33" s="41"/>
    </row>
    <row r="34" spans="1:20" x14ac:dyDescent="0.2">
      <c r="A34" s="50"/>
      <c r="B34" s="46" t="s">
        <v>71</v>
      </c>
      <c r="C34" s="31"/>
      <c r="D34" s="32" t="s">
        <v>69</v>
      </c>
      <c r="E34" s="32" t="s">
        <v>72</v>
      </c>
      <c r="F34" s="32"/>
      <c r="G34" s="31" t="s">
        <v>32</v>
      </c>
      <c r="H34" s="33">
        <v>205</v>
      </c>
      <c r="I34" s="34">
        <v>214.8128269473516</v>
      </c>
      <c r="J34" s="49"/>
      <c r="K34" s="52"/>
      <c r="L34" s="53"/>
      <c r="M34" s="38">
        <f t="shared" si="0"/>
        <v>0</v>
      </c>
      <c r="N34" s="39">
        <f t="shared" si="1"/>
        <v>-1</v>
      </c>
      <c r="O34" s="38">
        <f t="shared" si="2"/>
        <v>0</v>
      </c>
      <c r="P34" s="39">
        <f t="shared" si="3"/>
        <v>-1</v>
      </c>
      <c r="Q34" s="51"/>
      <c r="T34" s="41"/>
    </row>
    <row r="35" spans="1:20" x14ac:dyDescent="0.2">
      <c r="A35" s="50"/>
      <c r="B35" s="46" t="s">
        <v>73</v>
      </c>
      <c r="C35" s="31"/>
      <c r="D35" s="32" t="s">
        <v>69</v>
      </c>
      <c r="E35" s="32" t="s">
        <v>74</v>
      </c>
      <c r="F35" s="32"/>
      <c r="G35" s="31" t="s">
        <v>32</v>
      </c>
      <c r="H35" s="33">
        <v>257</v>
      </c>
      <c r="I35" s="34">
        <v>273.6253596659314</v>
      </c>
      <c r="J35" s="49"/>
      <c r="K35" s="52"/>
      <c r="L35" s="53"/>
      <c r="M35" s="38">
        <f t="shared" si="0"/>
        <v>0</v>
      </c>
      <c r="N35" s="39">
        <f t="shared" si="1"/>
        <v>-1</v>
      </c>
      <c r="O35" s="38">
        <f t="shared" si="2"/>
        <v>0</v>
      </c>
      <c r="P35" s="39">
        <f t="shared" si="3"/>
        <v>-1</v>
      </c>
      <c r="Q35" s="51"/>
      <c r="T35" s="41"/>
    </row>
    <row r="36" spans="1:20" x14ac:dyDescent="0.2">
      <c r="A36" s="50"/>
      <c r="B36" s="46" t="s">
        <v>75</v>
      </c>
      <c r="C36" s="31"/>
      <c r="D36" s="32" t="s">
        <v>76</v>
      </c>
      <c r="E36" s="32"/>
      <c r="F36" s="32"/>
      <c r="G36" s="31" t="s">
        <v>32</v>
      </c>
      <c r="H36" s="33">
        <v>588</v>
      </c>
      <c r="I36" s="34">
        <v>701.56831765283732</v>
      </c>
      <c r="J36" s="49"/>
      <c r="K36" s="52"/>
      <c r="L36" s="53"/>
      <c r="M36" s="38">
        <f t="shared" si="0"/>
        <v>0</v>
      </c>
      <c r="N36" s="39">
        <f t="shared" si="1"/>
        <v>-1</v>
      </c>
      <c r="O36" s="38">
        <f t="shared" si="2"/>
        <v>0</v>
      </c>
      <c r="P36" s="39">
        <f t="shared" si="3"/>
        <v>-1</v>
      </c>
      <c r="Q36" s="51"/>
      <c r="T36" s="41"/>
    </row>
    <row r="37" spans="1:20" x14ac:dyDescent="0.2">
      <c r="A37" s="50"/>
      <c r="B37" s="46" t="s">
        <v>77</v>
      </c>
      <c r="C37" s="31"/>
      <c r="D37" s="31" t="s">
        <v>22</v>
      </c>
      <c r="E37" s="32"/>
      <c r="F37" s="32"/>
      <c r="G37" s="31" t="s">
        <v>22</v>
      </c>
      <c r="H37" s="33">
        <v>3028</v>
      </c>
      <c r="I37" s="34">
        <v>3268.7082320716445</v>
      </c>
      <c r="J37" s="49"/>
      <c r="K37" s="52"/>
      <c r="L37" s="53"/>
      <c r="M37" s="38">
        <f t="shared" si="0"/>
        <v>0</v>
      </c>
      <c r="N37" s="39">
        <f t="shared" si="1"/>
        <v>-1</v>
      </c>
      <c r="O37" s="38">
        <f t="shared" si="2"/>
        <v>0</v>
      </c>
      <c r="P37" s="39">
        <f t="shared" si="3"/>
        <v>-1</v>
      </c>
      <c r="Q37" s="51"/>
      <c r="T37" s="41"/>
    </row>
    <row r="38" spans="1:20" x14ac:dyDescent="0.2">
      <c r="A38" s="50"/>
      <c r="B38" s="46" t="s">
        <v>78</v>
      </c>
      <c r="C38" s="31"/>
      <c r="D38" s="31" t="s">
        <v>22</v>
      </c>
      <c r="E38" s="32"/>
      <c r="F38" s="32"/>
      <c r="G38" s="31" t="s">
        <v>22</v>
      </c>
      <c r="H38" s="33">
        <v>196</v>
      </c>
      <c r="I38" s="34">
        <v>206.56894056918907</v>
      </c>
      <c r="J38" s="49"/>
      <c r="K38" s="52"/>
      <c r="L38" s="53"/>
      <c r="M38" s="38">
        <f t="shared" si="0"/>
        <v>0</v>
      </c>
      <c r="N38" s="39">
        <f t="shared" si="1"/>
        <v>-1</v>
      </c>
      <c r="O38" s="38">
        <f t="shared" si="2"/>
        <v>0</v>
      </c>
      <c r="P38" s="39">
        <f t="shared" si="3"/>
        <v>-1</v>
      </c>
      <c r="Q38" s="51"/>
      <c r="T38" s="41"/>
    </row>
    <row r="39" spans="1:20" x14ac:dyDescent="0.2">
      <c r="A39" s="50"/>
      <c r="B39" s="46" t="s">
        <v>79</v>
      </c>
      <c r="C39" s="31"/>
      <c r="D39" s="32" t="s">
        <v>80</v>
      </c>
      <c r="E39" s="32" t="s">
        <v>80</v>
      </c>
      <c r="F39" s="32"/>
      <c r="G39" s="31" t="s">
        <v>25</v>
      </c>
      <c r="H39" s="33">
        <v>98</v>
      </c>
      <c r="I39" s="34">
        <v>107.96112387551329</v>
      </c>
      <c r="J39" s="49"/>
      <c r="K39" s="52"/>
      <c r="L39" s="53"/>
      <c r="M39" s="38">
        <f t="shared" si="0"/>
        <v>0</v>
      </c>
      <c r="N39" s="39">
        <f t="shared" si="1"/>
        <v>-1</v>
      </c>
      <c r="O39" s="38">
        <f t="shared" si="2"/>
        <v>0</v>
      </c>
      <c r="P39" s="39">
        <f t="shared" si="3"/>
        <v>-1</v>
      </c>
      <c r="Q39" s="51"/>
      <c r="T39" s="41"/>
    </row>
    <row r="40" spans="1:20" x14ac:dyDescent="0.2">
      <c r="A40" s="50"/>
      <c r="B40" s="46" t="s">
        <v>81</v>
      </c>
      <c r="C40" s="31"/>
      <c r="D40" s="32" t="s">
        <v>80</v>
      </c>
      <c r="E40" s="32" t="s">
        <v>80</v>
      </c>
      <c r="F40" s="32"/>
      <c r="G40" s="31" t="s">
        <v>25</v>
      </c>
      <c r="H40" s="33">
        <v>62</v>
      </c>
      <c r="I40" s="34">
        <v>65.655548135964906</v>
      </c>
      <c r="J40" s="49"/>
      <c r="K40" s="52"/>
      <c r="L40" s="53"/>
      <c r="M40" s="38">
        <f t="shared" si="0"/>
        <v>0</v>
      </c>
      <c r="N40" s="39">
        <f t="shared" si="1"/>
        <v>-1</v>
      </c>
      <c r="O40" s="38">
        <f t="shared" si="2"/>
        <v>0</v>
      </c>
      <c r="P40" s="39">
        <f t="shared" si="3"/>
        <v>-1</v>
      </c>
      <c r="Q40" s="51"/>
      <c r="T40" s="41"/>
    </row>
    <row r="41" spans="1:20" x14ac:dyDescent="0.2">
      <c r="A41" s="50"/>
      <c r="B41" s="46" t="s">
        <v>82</v>
      </c>
      <c r="C41" s="31"/>
      <c r="D41" s="32" t="s">
        <v>80</v>
      </c>
      <c r="E41" s="32" t="s">
        <v>83</v>
      </c>
      <c r="F41" s="32"/>
      <c r="G41" s="31" t="s">
        <v>25</v>
      </c>
      <c r="H41" s="33">
        <v>60</v>
      </c>
      <c r="I41" s="34">
        <v>63.248723230281009</v>
      </c>
      <c r="J41" s="49"/>
      <c r="K41" s="52"/>
      <c r="L41" s="53"/>
      <c r="M41" s="38">
        <f t="shared" si="0"/>
        <v>0</v>
      </c>
      <c r="N41" s="39">
        <f t="shared" si="1"/>
        <v>-1</v>
      </c>
      <c r="O41" s="38">
        <f t="shared" si="2"/>
        <v>0</v>
      </c>
      <c r="P41" s="39">
        <f t="shared" si="3"/>
        <v>-1</v>
      </c>
      <c r="Q41" s="51"/>
      <c r="T41" s="41"/>
    </row>
    <row r="42" spans="1:20" x14ac:dyDescent="0.2">
      <c r="A42" s="50"/>
      <c r="B42" s="46" t="s">
        <v>84</v>
      </c>
      <c r="C42" s="31"/>
      <c r="D42" s="32" t="s">
        <v>25</v>
      </c>
      <c r="E42" s="32" t="s">
        <v>85</v>
      </c>
      <c r="F42" s="32"/>
      <c r="G42" s="31" t="s">
        <v>25</v>
      </c>
      <c r="H42" s="33">
        <v>120</v>
      </c>
      <c r="I42" s="34">
        <v>126.13507865136891</v>
      </c>
      <c r="J42" s="49"/>
      <c r="K42" s="52"/>
      <c r="L42" s="53"/>
      <c r="M42" s="38">
        <f t="shared" si="0"/>
        <v>0</v>
      </c>
      <c r="N42" s="39">
        <f t="shared" si="1"/>
        <v>-1</v>
      </c>
      <c r="O42" s="38">
        <f t="shared" si="2"/>
        <v>0</v>
      </c>
      <c r="P42" s="39">
        <f t="shared" si="3"/>
        <v>-1</v>
      </c>
      <c r="Q42" s="51"/>
      <c r="T42" s="41"/>
    </row>
    <row r="43" spans="1:20" x14ac:dyDescent="0.2">
      <c r="A43" s="50"/>
      <c r="B43" s="46" t="s">
        <v>86</v>
      </c>
      <c r="C43" s="31"/>
      <c r="D43" s="32" t="s">
        <v>25</v>
      </c>
      <c r="E43" s="32" t="s">
        <v>25</v>
      </c>
      <c r="F43" s="32"/>
      <c r="G43" s="31" t="s">
        <v>25</v>
      </c>
      <c r="H43" s="33">
        <v>334</v>
      </c>
      <c r="I43" s="34">
        <v>418.80797919743895</v>
      </c>
      <c r="J43" s="49"/>
      <c r="K43" s="52"/>
      <c r="L43" s="53"/>
      <c r="M43" s="38">
        <f t="shared" si="0"/>
        <v>0</v>
      </c>
      <c r="N43" s="39">
        <f t="shared" si="1"/>
        <v>-1</v>
      </c>
      <c r="O43" s="38">
        <f t="shared" si="2"/>
        <v>0</v>
      </c>
      <c r="P43" s="39">
        <f t="shared" si="3"/>
        <v>-1</v>
      </c>
      <c r="Q43" s="51"/>
      <c r="T43" s="41"/>
    </row>
    <row r="44" spans="1:20" x14ac:dyDescent="0.2">
      <c r="A44" s="50"/>
      <c r="B44" s="46" t="s">
        <v>87</v>
      </c>
      <c r="C44" s="31"/>
      <c r="D44" s="32" t="s">
        <v>88</v>
      </c>
      <c r="E44" s="32" t="s">
        <v>89</v>
      </c>
      <c r="F44" s="32"/>
      <c r="G44" s="31" t="s">
        <v>25</v>
      </c>
      <c r="H44" s="33">
        <v>171</v>
      </c>
      <c r="I44" s="34">
        <v>178.03572466658946</v>
      </c>
      <c r="J44" s="49"/>
      <c r="K44" s="52"/>
      <c r="L44" s="53"/>
      <c r="M44" s="38">
        <f t="shared" si="0"/>
        <v>0</v>
      </c>
      <c r="N44" s="39">
        <f t="shared" si="1"/>
        <v>-1</v>
      </c>
      <c r="O44" s="38">
        <f t="shared" si="2"/>
        <v>0</v>
      </c>
      <c r="P44" s="39">
        <f t="shared" si="3"/>
        <v>-1</v>
      </c>
      <c r="Q44" s="51"/>
      <c r="T44" s="41"/>
    </row>
    <row r="45" spans="1:20" x14ac:dyDescent="0.2">
      <c r="A45" s="50"/>
      <c r="B45" s="46" t="s">
        <v>90</v>
      </c>
      <c r="C45" s="31"/>
      <c r="D45" s="32" t="s">
        <v>88</v>
      </c>
      <c r="E45" s="32" t="s">
        <v>89</v>
      </c>
      <c r="F45" s="32"/>
      <c r="G45" s="31" t="s">
        <v>25</v>
      </c>
      <c r="H45" s="33">
        <v>129</v>
      </c>
      <c r="I45" s="34">
        <v>137.85716215309213</v>
      </c>
      <c r="J45" s="49"/>
      <c r="K45" s="52"/>
      <c r="L45" s="53"/>
      <c r="M45" s="38">
        <f t="shared" si="0"/>
        <v>0</v>
      </c>
      <c r="N45" s="39">
        <f t="shared" si="1"/>
        <v>-1</v>
      </c>
      <c r="O45" s="38">
        <f t="shared" si="2"/>
        <v>0</v>
      </c>
      <c r="P45" s="39">
        <f t="shared" si="3"/>
        <v>-1</v>
      </c>
      <c r="Q45" s="51"/>
      <c r="T45" s="41"/>
    </row>
    <row r="46" spans="1:20" x14ac:dyDescent="0.2">
      <c r="A46" s="50"/>
      <c r="B46" s="46" t="s">
        <v>91</v>
      </c>
      <c r="C46" s="31"/>
      <c r="D46" s="32" t="s">
        <v>88</v>
      </c>
      <c r="E46" s="32" t="s">
        <v>88</v>
      </c>
      <c r="F46" s="32"/>
      <c r="G46" s="31" t="s">
        <v>25</v>
      </c>
      <c r="H46" s="33">
        <v>269</v>
      </c>
      <c r="I46" s="34">
        <v>279.06664086928805</v>
      </c>
      <c r="J46" s="49"/>
      <c r="K46" s="52"/>
      <c r="L46" s="53"/>
      <c r="M46" s="38">
        <f t="shared" si="0"/>
        <v>0</v>
      </c>
      <c r="N46" s="39">
        <f t="shared" si="1"/>
        <v>-1</v>
      </c>
      <c r="O46" s="38">
        <f t="shared" si="2"/>
        <v>0</v>
      </c>
      <c r="P46" s="39">
        <f t="shared" si="3"/>
        <v>-1</v>
      </c>
      <c r="Q46" s="51"/>
      <c r="T46" s="41"/>
    </row>
    <row r="47" spans="1:20" x14ac:dyDescent="0.2">
      <c r="A47" s="50"/>
      <c r="B47" s="46" t="s">
        <v>92</v>
      </c>
      <c r="C47" s="31"/>
      <c r="D47" s="32" t="s">
        <v>93</v>
      </c>
      <c r="E47" s="32" t="s">
        <v>94</v>
      </c>
      <c r="F47" s="32"/>
      <c r="G47" s="31" t="s">
        <v>25</v>
      </c>
      <c r="H47" s="33">
        <v>150</v>
      </c>
      <c r="I47" s="34">
        <v>155.68125085047524</v>
      </c>
      <c r="J47" s="49"/>
      <c r="K47" s="52"/>
      <c r="L47" s="53"/>
      <c r="M47" s="38">
        <f t="shared" si="0"/>
        <v>0</v>
      </c>
      <c r="N47" s="39">
        <f t="shared" si="1"/>
        <v>-1</v>
      </c>
      <c r="O47" s="38">
        <f t="shared" si="2"/>
        <v>0</v>
      </c>
      <c r="P47" s="39">
        <f t="shared" si="3"/>
        <v>-1</v>
      </c>
      <c r="Q47" s="51"/>
      <c r="T47" s="41"/>
    </row>
    <row r="48" spans="1:20" x14ac:dyDescent="0.2">
      <c r="A48" s="50"/>
      <c r="B48" s="46" t="s">
        <v>95</v>
      </c>
      <c r="C48" s="31"/>
      <c r="D48" s="32" t="s">
        <v>93</v>
      </c>
      <c r="E48" s="32" t="s">
        <v>96</v>
      </c>
      <c r="F48" s="32"/>
      <c r="G48" s="31" t="s">
        <v>25</v>
      </c>
      <c r="H48" s="33">
        <v>166</v>
      </c>
      <c r="I48" s="34">
        <v>163.51890159491163</v>
      </c>
      <c r="J48" s="49"/>
      <c r="K48" s="52"/>
      <c r="L48" s="53"/>
      <c r="M48" s="38">
        <f t="shared" si="0"/>
        <v>0</v>
      </c>
      <c r="N48" s="39">
        <f t="shared" si="1"/>
        <v>-1</v>
      </c>
      <c r="O48" s="38">
        <f t="shared" si="2"/>
        <v>0</v>
      </c>
      <c r="P48" s="39">
        <f t="shared" si="3"/>
        <v>-1</v>
      </c>
      <c r="Q48" s="51"/>
      <c r="T48" s="41"/>
    </row>
    <row r="49" spans="1:20" x14ac:dyDescent="0.2">
      <c r="A49" s="50"/>
      <c r="B49" s="46" t="s">
        <v>97</v>
      </c>
      <c r="C49" s="31"/>
      <c r="D49" s="32" t="s">
        <v>98</v>
      </c>
      <c r="E49" s="32"/>
      <c r="F49" s="32"/>
      <c r="G49" s="31" t="s">
        <v>49</v>
      </c>
      <c r="H49" s="33">
        <v>485</v>
      </c>
      <c r="I49" s="34">
        <v>505.14749480952713</v>
      </c>
      <c r="J49" s="49"/>
      <c r="K49" s="52"/>
      <c r="L49" s="53"/>
      <c r="M49" s="38">
        <f t="shared" si="0"/>
        <v>0</v>
      </c>
      <c r="N49" s="39">
        <f t="shared" si="1"/>
        <v>-1</v>
      </c>
      <c r="O49" s="38">
        <f t="shared" si="2"/>
        <v>0</v>
      </c>
      <c r="P49" s="39">
        <f t="shared" si="3"/>
        <v>-1</v>
      </c>
      <c r="Q49" s="51"/>
      <c r="T49" s="41"/>
    </row>
    <row r="50" spans="1:20" x14ac:dyDescent="0.2">
      <c r="A50" s="50"/>
      <c r="B50" s="46" t="s">
        <v>99</v>
      </c>
      <c r="C50" s="31"/>
      <c r="D50" s="32" t="s">
        <v>100</v>
      </c>
      <c r="E50" s="32"/>
      <c r="F50" s="32"/>
      <c r="G50" s="31" t="s">
        <v>49</v>
      </c>
      <c r="H50" s="33">
        <v>106</v>
      </c>
      <c r="I50" s="34">
        <v>140.27208161762735</v>
      </c>
      <c r="J50" s="49"/>
      <c r="K50" s="52"/>
      <c r="L50" s="53"/>
      <c r="M50" s="38">
        <f t="shared" si="0"/>
        <v>0</v>
      </c>
      <c r="N50" s="39">
        <f t="shared" si="1"/>
        <v>-1</v>
      </c>
      <c r="O50" s="38">
        <f t="shared" si="2"/>
        <v>0</v>
      </c>
      <c r="P50" s="39">
        <f t="shared" si="3"/>
        <v>-1</v>
      </c>
      <c r="Q50" s="51"/>
      <c r="T50" s="41"/>
    </row>
    <row r="51" spans="1:20" x14ac:dyDescent="0.2">
      <c r="A51" s="50"/>
      <c r="B51" s="46" t="s">
        <v>101</v>
      </c>
      <c r="C51" s="31"/>
      <c r="D51" s="32" t="s">
        <v>100</v>
      </c>
      <c r="E51" s="32"/>
      <c r="F51" s="32"/>
      <c r="G51" s="31" t="s">
        <v>49</v>
      </c>
      <c r="H51" s="33">
        <v>971</v>
      </c>
      <c r="I51" s="34">
        <v>962.18821274130653</v>
      </c>
      <c r="J51" s="49"/>
      <c r="K51" s="52"/>
      <c r="L51" s="53"/>
      <c r="M51" s="38">
        <f t="shared" si="0"/>
        <v>0</v>
      </c>
      <c r="N51" s="39">
        <f t="shared" si="1"/>
        <v>-1</v>
      </c>
      <c r="O51" s="38">
        <f t="shared" si="2"/>
        <v>0</v>
      </c>
      <c r="P51" s="39">
        <f t="shared" si="3"/>
        <v>-1</v>
      </c>
      <c r="Q51" s="51"/>
      <c r="T51" s="41"/>
    </row>
    <row r="52" spans="1:20" x14ac:dyDescent="0.2">
      <c r="A52" s="50"/>
      <c r="B52" s="46" t="s">
        <v>102</v>
      </c>
      <c r="C52" s="31"/>
      <c r="D52" s="32" t="s">
        <v>103</v>
      </c>
      <c r="E52" s="54" t="s">
        <v>104</v>
      </c>
      <c r="F52" s="32"/>
      <c r="G52" s="31" t="s">
        <v>52</v>
      </c>
      <c r="H52" s="33">
        <v>307</v>
      </c>
      <c r="I52" s="34">
        <v>314.43737281015245</v>
      </c>
      <c r="J52" s="49"/>
      <c r="K52" s="52"/>
      <c r="L52" s="53"/>
      <c r="M52" s="38">
        <f t="shared" si="0"/>
        <v>0</v>
      </c>
      <c r="N52" s="39">
        <f t="shared" si="1"/>
        <v>-1</v>
      </c>
      <c r="O52" s="38">
        <f t="shared" si="2"/>
        <v>0</v>
      </c>
      <c r="P52" s="39">
        <f t="shared" si="3"/>
        <v>-1</v>
      </c>
      <c r="Q52" s="51"/>
      <c r="T52" s="41"/>
    </row>
    <row r="53" spans="1:20" x14ac:dyDescent="0.2">
      <c r="A53" s="50"/>
      <c r="B53" s="46" t="s">
        <v>105</v>
      </c>
      <c r="C53" s="31"/>
      <c r="D53" s="32" t="s">
        <v>106</v>
      </c>
      <c r="E53" s="54" t="s">
        <v>107</v>
      </c>
      <c r="F53" s="32"/>
      <c r="G53" s="31" t="s">
        <v>52</v>
      </c>
      <c r="H53" s="33">
        <v>217</v>
      </c>
      <c r="I53" s="34">
        <v>225.46849421668185</v>
      </c>
      <c r="J53" s="49"/>
      <c r="K53" s="52"/>
      <c r="L53" s="53"/>
      <c r="M53" s="38">
        <f t="shared" si="0"/>
        <v>0</v>
      </c>
      <c r="N53" s="39">
        <f t="shared" si="1"/>
        <v>-1</v>
      </c>
      <c r="O53" s="38">
        <f t="shared" si="2"/>
        <v>0</v>
      </c>
      <c r="P53" s="39">
        <f t="shared" si="3"/>
        <v>-1</v>
      </c>
      <c r="Q53" s="51"/>
      <c r="T53" s="41"/>
    </row>
    <row r="54" spans="1:20" x14ac:dyDescent="0.2">
      <c r="A54" s="50"/>
      <c r="B54" s="46" t="s">
        <v>108</v>
      </c>
      <c r="C54" s="31"/>
      <c r="D54" s="32" t="s">
        <v>109</v>
      </c>
      <c r="E54" s="32"/>
      <c r="F54" s="32"/>
      <c r="G54" s="31" t="s">
        <v>52</v>
      </c>
      <c r="H54" s="33">
        <v>57</v>
      </c>
      <c r="I54" s="34">
        <v>60.848580816582903</v>
      </c>
      <c r="J54" s="49"/>
      <c r="K54" s="52"/>
      <c r="L54" s="53"/>
      <c r="M54" s="38">
        <f t="shared" si="0"/>
        <v>0</v>
      </c>
      <c r="N54" s="39">
        <f t="shared" si="1"/>
        <v>-1</v>
      </c>
      <c r="O54" s="38">
        <f t="shared" si="2"/>
        <v>0</v>
      </c>
      <c r="P54" s="39">
        <f t="shared" si="3"/>
        <v>-1</v>
      </c>
      <c r="Q54" s="51"/>
      <c r="T54" s="41"/>
    </row>
    <row r="55" spans="1:20" x14ac:dyDescent="0.2">
      <c r="A55" s="50"/>
      <c r="B55" s="46" t="s">
        <v>110</v>
      </c>
      <c r="C55" s="31"/>
      <c r="D55" s="32" t="s">
        <v>93</v>
      </c>
      <c r="E55" s="32" t="s">
        <v>93</v>
      </c>
      <c r="F55" s="32"/>
      <c r="G55" s="31" t="s">
        <v>52</v>
      </c>
      <c r="H55" s="33">
        <v>177</v>
      </c>
      <c r="I55" s="34">
        <v>175.89125372433389</v>
      </c>
      <c r="J55" s="49"/>
      <c r="K55" s="52"/>
      <c r="L55" s="53"/>
      <c r="M55" s="38">
        <f t="shared" si="0"/>
        <v>0</v>
      </c>
      <c r="N55" s="39">
        <f t="shared" si="1"/>
        <v>-1</v>
      </c>
      <c r="O55" s="38">
        <f t="shared" si="2"/>
        <v>0</v>
      </c>
      <c r="P55" s="39">
        <f t="shared" si="3"/>
        <v>-1</v>
      </c>
      <c r="Q55" s="51"/>
      <c r="T55" s="41"/>
    </row>
    <row r="56" spans="1:20" x14ac:dyDescent="0.2">
      <c r="A56" s="50"/>
      <c r="B56" s="46" t="s">
        <v>111</v>
      </c>
      <c r="C56" s="31"/>
      <c r="D56" s="32" t="s">
        <v>112</v>
      </c>
      <c r="E56" s="32" t="s">
        <v>113</v>
      </c>
      <c r="F56" s="32"/>
      <c r="G56" s="31" t="s">
        <v>52</v>
      </c>
      <c r="H56" s="33">
        <v>75</v>
      </c>
      <c r="I56" s="34">
        <v>79.747814604461183</v>
      </c>
      <c r="J56" s="49"/>
      <c r="K56" s="52"/>
      <c r="L56" s="53"/>
      <c r="M56" s="38">
        <f t="shared" si="0"/>
        <v>0</v>
      </c>
      <c r="N56" s="39">
        <f t="shared" si="1"/>
        <v>-1</v>
      </c>
      <c r="O56" s="38">
        <f t="shared" si="2"/>
        <v>0</v>
      </c>
      <c r="P56" s="39">
        <f t="shared" si="3"/>
        <v>-1</v>
      </c>
      <c r="Q56" s="51"/>
      <c r="T56" s="41"/>
    </row>
    <row r="57" spans="1:20" x14ac:dyDescent="0.2">
      <c r="A57" s="50"/>
      <c r="B57" s="46" t="s">
        <v>114</v>
      </c>
      <c r="C57" s="31"/>
      <c r="D57" s="32" t="s">
        <v>112</v>
      </c>
      <c r="E57" s="32" t="s">
        <v>52</v>
      </c>
      <c r="F57" s="32"/>
      <c r="G57" s="31" t="s">
        <v>52</v>
      </c>
      <c r="H57" s="33">
        <v>544</v>
      </c>
      <c r="I57" s="34">
        <v>590.14794104837119</v>
      </c>
      <c r="J57" s="49"/>
      <c r="K57" s="52"/>
      <c r="L57" s="53"/>
      <c r="M57" s="38">
        <f t="shared" si="0"/>
        <v>0</v>
      </c>
      <c r="N57" s="39">
        <f t="shared" si="1"/>
        <v>-1</v>
      </c>
      <c r="O57" s="38">
        <f t="shared" si="2"/>
        <v>0</v>
      </c>
      <c r="P57" s="39">
        <f t="shared" si="3"/>
        <v>-1</v>
      </c>
      <c r="Q57" s="51"/>
      <c r="T57" s="41"/>
    </row>
    <row r="58" spans="1:20" x14ac:dyDescent="0.2">
      <c r="A58" s="50"/>
      <c r="B58" s="46" t="s">
        <v>115</v>
      </c>
      <c r="C58" s="31"/>
      <c r="D58" s="32" t="s">
        <v>116</v>
      </c>
      <c r="E58" s="32"/>
      <c r="F58" s="32"/>
      <c r="G58" s="31" t="s">
        <v>46</v>
      </c>
      <c r="H58" s="33">
        <v>249</v>
      </c>
      <c r="I58" s="34">
        <v>258.78949321595707</v>
      </c>
      <c r="J58" s="49"/>
      <c r="K58" s="52"/>
      <c r="L58" s="53"/>
      <c r="M58" s="38">
        <f t="shared" si="0"/>
        <v>0</v>
      </c>
      <c r="N58" s="39">
        <f t="shared" si="1"/>
        <v>-1</v>
      </c>
      <c r="O58" s="38">
        <f t="shared" si="2"/>
        <v>0</v>
      </c>
      <c r="P58" s="39">
        <f t="shared" si="3"/>
        <v>-1</v>
      </c>
      <c r="Q58" s="51"/>
      <c r="T58" s="41"/>
    </row>
    <row r="59" spans="1:20" x14ac:dyDescent="0.2">
      <c r="A59" s="50"/>
      <c r="B59" s="46" t="s">
        <v>117</v>
      </c>
      <c r="C59" s="31"/>
      <c r="D59" s="32" t="s">
        <v>46</v>
      </c>
      <c r="E59" s="32" t="s">
        <v>118</v>
      </c>
      <c r="F59" s="32"/>
      <c r="G59" s="31" t="s">
        <v>46</v>
      </c>
      <c r="H59" s="33">
        <v>151</v>
      </c>
      <c r="I59" s="34">
        <v>152.55291980538706</v>
      </c>
      <c r="J59" s="49"/>
      <c r="K59" s="52"/>
      <c r="L59" s="53"/>
      <c r="M59" s="38">
        <f t="shared" si="0"/>
        <v>0</v>
      </c>
      <c r="N59" s="39">
        <f t="shared" si="1"/>
        <v>-1</v>
      </c>
      <c r="O59" s="38">
        <f t="shared" si="2"/>
        <v>0</v>
      </c>
      <c r="P59" s="39">
        <f t="shared" si="3"/>
        <v>-1</v>
      </c>
      <c r="Q59" s="51"/>
      <c r="T59" s="41"/>
    </row>
    <row r="60" spans="1:20" x14ac:dyDescent="0.2">
      <c r="A60" s="50"/>
      <c r="B60" s="46" t="s">
        <v>119</v>
      </c>
      <c r="C60" s="31"/>
      <c r="D60" s="32" t="s">
        <v>46</v>
      </c>
      <c r="E60" s="32" t="s">
        <v>46</v>
      </c>
      <c r="F60" s="32"/>
      <c r="G60" s="31" t="s">
        <v>46</v>
      </c>
      <c r="H60" s="33">
        <v>396</v>
      </c>
      <c r="I60" s="34">
        <v>459.94604348026445</v>
      </c>
      <c r="J60" s="49"/>
      <c r="K60" s="52"/>
      <c r="L60" s="53"/>
      <c r="M60" s="38">
        <f t="shared" si="0"/>
        <v>0</v>
      </c>
      <c r="N60" s="39">
        <f t="shared" si="1"/>
        <v>-1</v>
      </c>
      <c r="O60" s="38">
        <f t="shared" si="2"/>
        <v>0</v>
      </c>
      <c r="P60" s="39">
        <f t="shared" si="3"/>
        <v>-1</v>
      </c>
      <c r="Q60" s="51"/>
      <c r="T60" s="41"/>
    </row>
    <row r="61" spans="1:20" x14ac:dyDescent="0.2">
      <c r="A61" s="50"/>
      <c r="B61" s="46" t="s">
        <v>120</v>
      </c>
      <c r="C61" s="31"/>
      <c r="D61" s="32" t="s">
        <v>46</v>
      </c>
      <c r="E61" s="32" t="s">
        <v>121</v>
      </c>
      <c r="F61" s="32"/>
      <c r="G61" s="31" t="s">
        <v>46</v>
      </c>
      <c r="H61" s="33">
        <v>191</v>
      </c>
      <c r="I61" s="34">
        <v>193.4463059663029</v>
      </c>
      <c r="J61" s="49"/>
      <c r="K61" s="52"/>
      <c r="L61" s="53"/>
      <c r="M61" s="38">
        <f t="shared" si="0"/>
        <v>0</v>
      </c>
      <c r="N61" s="39">
        <f t="shared" si="1"/>
        <v>-1</v>
      </c>
      <c r="O61" s="38">
        <f t="shared" si="2"/>
        <v>0</v>
      </c>
      <c r="P61" s="39">
        <f t="shared" si="3"/>
        <v>-1</v>
      </c>
      <c r="Q61" s="51"/>
      <c r="T61" s="41"/>
    </row>
    <row r="62" spans="1:20" x14ac:dyDescent="0.2">
      <c r="A62" s="50"/>
      <c r="B62" s="46" t="s">
        <v>122</v>
      </c>
      <c r="C62" s="31"/>
      <c r="D62" s="32" t="s">
        <v>123</v>
      </c>
      <c r="E62" s="32" t="s">
        <v>124</v>
      </c>
      <c r="F62" s="32"/>
      <c r="G62" s="31" t="s">
        <v>46</v>
      </c>
      <c r="H62" s="33">
        <v>206</v>
      </c>
      <c r="I62" s="34">
        <v>219.31907185789251</v>
      </c>
      <c r="J62" s="49"/>
      <c r="K62" s="52"/>
      <c r="L62" s="53"/>
      <c r="M62" s="38">
        <f t="shared" si="0"/>
        <v>0</v>
      </c>
      <c r="N62" s="39">
        <f t="shared" si="1"/>
        <v>-1</v>
      </c>
      <c r="O62" s="38">
        <f t="shared" si="2"/>
        <v>0</v>
      </c>
      <c r="P62" s="39">
        <f t="shared" si="3"/>
        <v>-1</v>
      </c>
      <c r="Q62" s="51"/>
      <c r="T62" s="41"/>
    </row>
    <row r="63" spans="1:20" x14ac:dyDescent="0.2">
      <c r="A63" s="50"/>
      <c r="B63" s="46" t="s">
        <v>125</v>
      </c>
      <c r="C63" s="31"/>
      <c r="D63" s="32" t="s">
        <v>123</v>
      </c>
      <c r="E63" s="32" t="s">
        <v>126</v>
      </c>
      <c r="F63" s="32"/>
      <c r="G63" s="31" t="s">
        <v>46</v>
      </c>
      <c r="H63" s="33">
        <v>329</v>
      </c>
      <c r="I63" s="34">
        <v>336.39370013141371</v>
      </c>
      <c r="J63" s="49"/>
      <c r="K63" s="52"/>
      <c r="L63" s="53"/>
      <c r="M63" s="38">
        <f t="shared" si="0"/>
        <v>0</v>
      </c>
      <c r="N63" s="39">
        <f t="shared" si="1"/>
        <v>-1</v>
      </c>
      <c r="O63" s="38">
        <f t="shared" si="2"/>
        <v>0</v>
      </c>
      <c r="P63" s="39">
        <f t="shared" si="3"/>
        <v>-1</v>
      </c>
      <c r="Q63" s="51"/>
      <c r="T63" s="41"/>
    </row>
    <row r="64" spans="1:20" x14ac:dyDescent="0.2">
      <c r="A64" s="50"/>
      <c r="B64" s="46" t="s">
        <v>127</v>
      </c>
      <c r="C64" s="31"/>
      <c r="D64" s="32" t="s">
        <v>128</v>
      </c>
      <c r="E64" s="32" t="s">
        <v>129</v>
      </c>
      <c r="F64" s="32"/>
      <c r="G64" s="31" t="s">
        <v>30</v>
      </c>
      <c r="H64" s="33">
        <v>452</v>
      </c>
      <c r="I64" s="34">
        <v>499.32143753616805</v>
      </c>
      <c r="J64" s="49"/>
      <c r="K64" s="52"/>
      <c r="L64" s="53"/>
      <c r="M64" s="38">
        <f t="shared" si="0"/>
        <v>0</v>
      </c>
      <c r="N64" s="39">
        <f t="shared" si="1"/>
        <v>-1</v>
      </c>
      <c r="O64" s="38">
        <f t="shared" si="2"/>
        <v>0</v>
      </c>
      <c r="P64" s="39">
        <f t="shared" si="3"/>
        <v>-1</v>
      </c>
      <c r="Q64" s="51"/>
      <c r="T64" s="41"/>
    </row>
    <row r="65" spans="1:20" x14ac:dyDescent="0.2">
      <c r="A65" s="50"/>
      <c r="B65" s="46" t="s">
        <v>130</v>
      </c>
      <c r="C65" s="31"/>
      <c r="D65" s="32" t="s">
        <v>128</v>
      </c>
      <c r="E65" s="32" t="s">
        <v>131</v>
      </c>
      <c r="F65" s="32"/>
      <c r="G65" s="31" t="s">
        <v>30</v>
      </c>
      <c r="H65" s="33">
        <v>380</v>
      </c>
      <c r="I65" s="34">
        <v>432.6474963215141</v>
      </c>
      <c r="J65" s="49"/>
      <c r="K65" s="52"/>
      <c r="L65" s="53"/>
      <c r="M65" s="38">
        <f t="shared" si="0"/>
        <v>0</v>
      </c>
      <c r="N65" s="39">
        <f t="shared" si="1"/>
        <v>-1</v>
      </c>
      <c r="O65" s="38">
        <f t="shared" si="2"/>
        <v>0</v>
      </c>
      <c r="P65" s="39">
        <f t="shared" si="3"/>
        <v>-1</v>
      </c>
      <c r="Q65" s="51"/>
      <c r="T65" s="41"/>
    </row>
    <row r="66" spans="1:20" x14ac:dyDescent="0.2">
      <c r="A66" s="50"/>
      <c r="B66" s="46" t="s">
        <v>132</v>
      </c>
      <c r="C66" s="31"/>
      <c r="D66" s="32" t="s">
        <v>30</v>
      </c>
      <c r="E66" s="32" t="s">
        <v>133</v>
      </c>
      <c r="F66" s="32"/>
      <c r="G66" s="31" t="s">
        <v>30</v>
      </c>
      <c r="H66" s="33">
        <v>276</v>
      </c>
      <c r="I66" s="34">
        <v>282.80805520952811</v>
      </c>
      <c r="J66" s="49"/>
      <c r="K66" s="52"/>
      <c r="L66" s="53"/>
      <c r="M66" s="38">
        <f t="shared" si="0"/>
        <v>0</v>
      </c>
      <c r="N66" s="39">
        <f t="shared" si="1"/>
        <v>-1</v>
      </c>
      <c r="O66" s="38">
        <f t="shared" si="2"/>
        <v>0</v>
      </c>
      <c r="P66" s="39">
        <f t="shared" si="3"/>
        <v>-1</v>
      </c>
      <c r="Q66" s="51"/>
      <c r="T66" s="41"/>
    </row>
    <row r="67" spans="1:20" x14ac:dyDescent="0.2">
      <c r="A67" s="50"/>
      <c r="B67" s="46" t="s">
        <v>134</v>
      </c>
      <c r="C67" s="31"/>
      <c r="D67" s="32" t="s">
        <v>30</v>
      </c>
      <c r="E67" s="32" t="s">
        <v>30</v>
      </c>
      <c r="F67" s="32"/>
      <c r="G67" s="31" t="s">
        <v>30</v>
      </c>
      <c r="H67" s="33">
        <v>371</v>
      </c>
      <c r="I67" s="34">
        <v>410.92171846663041</v>
      </c>
      <c r="J67" s="49"/>
      <c r="K67" s="52"/>
      <c r="L67" s="53"/>
      <c r="M67" s="38">
        <f t="shared" si="0"/>
        <v>0</v>
      </c>
      <c r="N67" s="39">
        <f t="shared" si="1"/>
        <v>-1</v>
      </c>
      <c r="O67" s="38">
        <f t="shared" si="2"/>
        <v>0</v>
      </c>
      <c r="P67" s="39">
        <f t="shared" si="3"/>
        <v>-1</v>
      </c>
      <c r="Q67" s="51"/>
      <c r="T67" s="41"/>
    </row>
    <row r="68" spans="1:20" x14ac:dyDescent="0.2">
      <c r="A68" s="50"/>
      <c r="B68" s="46" t="s">
        <v>135</v>
      </c>
      <c r="C68" s="31"/>
      <c r="D68" s="32" t="s">
        <v>136</v>
      </c>
      <c r="E68" s="32"/>
      <c r="F68" s="32"/>
      <c r="G68" s="31" t="s">
        <v>27</v>
      </c>
      <c r="H68" s="33">
        <v>614</v>
      </c>
      <c r="I68" s="34">
        <v>666.64632067266382</v>
      </c>
      <c r="J68" s="49"/>
      <c r="K68" s="52"/>
      <c r="L68" s="53"/>
      <c r="M68" s="38">
        <f t="shared" si="0"/>
        <v>0</v>
      </c>
      <c r="N68" s="39">
        <f t="shared" si="1"/>
        <v>-1</v>
      </c>
      <c r="O68" s="38">
        <f t="shared" si="2"/>
        <v>0</v>
      </c>
      <c r="P68" s="39">
        <f t="shared" si="3"/>
        <v>-1</v>
      </c>
      <c r="Q68" s="51"/>
      <c r="T68" s="41"/>
    </row>
    <row r="69" spans="1:20" x14ac:dyDescent="0.2">
      <c r="A69" s="50"/>
      <c r="B69" s="46" t="s">
        <v>137</v>
      </c>
      <c r="C69" s="31"/>
      <c r="D69" s="32" t="s">
        <v>138</v>
      </c>
      <c r="E69" s="32"/>
      <c r="F69" s="32"/>
      <c r="G69" s="31" t="s">
        <v>27</v>
      </c>
      <c r="H69" s="33">
        <v>275</v>
      </c>
      <c r="I69" s="34">
        <v>288.3711242411087</v>
      </c>
      <c r="J69" s="49"/>
      <c r="K69" s="52"/>
      <c r="L69" s="53"/>
      <c r="M69" s="38">
        <f t="shared" si="0"/>
        <v>0</v>
      </c>
      <c r="N69" s="39">
        <f t="shared" si="1"/>
        <v>-1</v>
      </c>
      <c r="O69" s="38">
        <f t="shared" si="2"/>
        <v>0</v>
      </c>
      <c r="P69" s="39">
        <f t="shared" si="3"/>
        <v>-1</v>
      </c>
      <c r="Q69" s="51"/>
      <c r="T69" s="41"/>
    </row>
    <row r="70" spans="1:20" x14ac:dyDescent="0.2">
      <c r="A70" s="50"/>
      <c r="B70" s="46" t="s">
        <v>139</v>
      </c>
      <c r="C70" s="31"/>
      <c r="D70" s="32" t="s">
        <v>140</v>
      </c>
      <c r="E70" s="32"/>
      <c r="F70" s="32"/>
      <c r="G70" s="31" t="s">
        <v>27</v>
      </c>
      <c r="H70" s="33">
        <v>247</v>
      </c>
      <c r="I70" s="34">
        <v>253.26101975717074</v>
      </c>
      <c r="J70" s="49"/>
      <c r="K70" s="52"/>
      <c r="L70" s="53"/>
      <c r="M70" s="38">
        <f t="shared" si="0"/>
        <v>0</v>
      </c>
      <c r="N70" s="39">
        <f t="shared" si="1"/>
        <v>-1</v>
      </c>
      <c r="O70" s="38">
        <f t="shared" si="2"/>
        <v>0</v>
      </c>
      <c r="P70" s="39">
        <f t="shared" si="3"/>
        <v>-1</v>
      </c>
      <c r="Q70" s="51"/>
      <c r="T70" s="41"/>
    </row>
    <row r="71" spans="1:20" x14ac:dyDescent="0.2">
      <c r="A71" s="50"/>
      <c r="B71" s="46" t="s">
        <v>141</v>
      </c>
      <c r="C71" s="31"/>
      <c r="D71" s="32" t="s">
        <v>142</v>
      </c>
      <c r="E71" s="32" t="s">
        <v>143</v>
      </c>
      <c r="F71" s="32"/>
      <c r="G71" s="31" t="s">
        <v>27</v>
      </c>
      <c r="H71" s="33">
        <v>238</v>
      </c>
      <c r="I71" s="34">
        <v>335.95816455962381</v>
      </c>
      <c r="J71" s="49"/>
      <c r="K71" s="52"/>
      <c r="L71" s="53"/>
      <c r="M71" s="38">
        <f t="shared" si="0"/>
        <v>0</v>
      </c>
      <c r="N71" s="39">
        <f t="shared" si="1"/>
        <v>-1</v>
      </c>
      <c r="O71" s="38">
        <f t="shared" si="2"/>
        <v>0</v>
      </c>
      <c r="P71" s="39">
        <f t="shared" si="3"/>
        <v>-1</v>
      </c>
      <c r="Q71" s="51"/>
      <c r="T71" s="41"/>
    </row>
    <row r="72" spans="1:20" x14ac:dyDescent="0.2">
      <c r="A72" s="50"/>
      <c r="B72" s="46" t="s">
        <v>144</v>
      </c>
      <c r="C72" s="31"/>
      <c r="D72" s="32" t="s">
        <v>142</v>
      </c>
      <c r="E72" s="32" t="s">
        <v>145</v>
      </c>
      <c r="F72" s="32"/>
      <c r="G72" s="32" t="s">
        <v>27</v>
      </c>
      <c r="H72" s="33">
        <v>74</v>
      </c>
      <c r="I72" s="34">
        <v>77.331397587424107</v>
      </c>
      <c r="J72" s="49"/>
      <c r="K72" s="52"/>
      <c r="L72" s="53"/>
      <c r="M72" s="38">
        <f t="shared" si="0"/>
        <v>0</v>
      </c>
      <c r="N72" s="39">
        <f t="shared" si="1"/>
        <v>-1</v>
      </c>
      <c r="O72" s="38">
        <f t="shared" si="2"/>
        <v>0</v>
      </c>
      <c r="P72" s="39">
        <f t="shared" si="3"/>
        <v>-1</v>
      </c>
      <c r="Q72" s="51"/>
      <c r="T72" s="41"/>
    </row>
    <row r="73" spans="1:20" x14ac:dyDescent="0.2">
      <c r="A73" s="50"/>
      <c r="B73" s="46" t="s">
        <v>146</v>
      </c>
      <c r="C73" s="31"/>
      <c r="D73" s="32" t="s">
        <v>142</v>
      </c>
      <c r="E73" s="32" t="s">
        <v>147</v>
      </c>
      <c r="F73" s="32"/>
      <c r="G73" s="32" t="s">
        <v>27</v>
      </c>
      <c r="H73" s="33">
        <v>74</v>
      </c>
      <c r="I73" s="34">
        <v>53.427854873979783</v>
      </c>
      <c r="J73" s="49"/>
      <c r="K73" s="52"/>
      <c r="L73" s="53"/>
      <c r="M73" s="38">
        <f t="shared" si="0"/>
        <v>0</v>
      </c>
      <c r="N73" s="39">
        <f t="shared" si="1"/>
        <v>-1</v>
      </c>
      <c r="O73" s="38">
        <f t="shared" si="2"/>
        <v>0</v>
      </c>
      <c r="P73" s="39">
        <f t="shared" si="3"/>
        <v>-1</v>
      </c>
      <c r="Q73" s="51"/>
      <c r="T73" s="41"/>
    </row>
    <row r="74" spans="1:20" x14ac:dyDescent="0.2">
      <c r="A74" s="50"/>
      <c r="B74" s="46" t="s">
        <v>148</v>
      </c>
      <c r="C74" s="31"/>
      <c r="D74" s="32" t="s">
        <v>142</v>
      </c>
      <c r="E74" s="32" t="s">
        <v>149</v>
      </c>
      <c r="F74" s="32"/>
      <c r="G74" s="32" t="s">
        <v>27</v>
      </c>
      <c r="H74" s="33">
        <v>127</v>
      </c>
      <c r="I74" s="34">
        <v>136.47342904890462</v>
      </c>
      <c r="J74" s="49"/>
      <c r="K74" s="52"/>
      <c r="L74" s="53"/>
      <c r="M74" s="38">
        <f t="shared" ref="M74:M87" si="5">IF(K74="",0,(SUMIF($G$10:$G$990,K74,$H$10:$H$990)))</f>
        <v>0</v>
      </c>
      <c r="N74" s="39">
        <f t="shared" ref="N74:N87" si="6">IF(K74="",-1,(-($L$6-(M74/L74))/$L$6))</f>
        <v>-1</v>
      </c>
      <c r="O74" s="38">
        <f t="shared" ref="O74:O87" si="7">IF(K74="",0,(SUMIF($G$9:$G$990,K74,$I$9:$I$990)))</f>
        <v>0</v>
      </c>
      <c r="P74" s="39">
        <f t="shared" ref="P74:P87" si="8">IF(K74="",-1,(-($M$6-(O74/L74))/$M$6))</f>
        <v>-1</v>
      </c>
      <c r="Q74" s="51"/>
      <c r="T74" s="41"/>
    </row>
    <row r="75" spans="1:20" x14ac:dyDescent="0.2">
      <c r="A75" s="50"/>
      <c r="B75" s="53"/>
      <c r="C75" s="31"/>
      <c r="D75" s="32"/>
      <c r="E75" s="32"/>
      <c r="F75" s="32"/>
      <c r="G75" s="32"/>
      <c r="H75" s="33"/>
      <c r="I75" s="55"/>
      <c r="J75" s="49"/>
      <c r="K75" s="52"/>
      <c r="L75" s="53"/>
      <c r="M75" s="38">
        <f t="shared" si="5"/>
        <v>0</v>
      </c>
      <c r="N75" s="39">
        <f t="shared" si="6"/>
        <v>-1</v>
      </c>
      <c r="O75" s="38">
        <f t="shared" si="7"/>
        <v>0</v>
      </c>
      <c r="P75" s="39">
        <f t="shared" si="8"/>
        <v>-1</v>
      </c>
      <c r="Q75" s="51"/>
      <c r="T75" s="41"/>
    </row>
    <row r="76" spans="1:20" x14ac:dyDescent="0.2">
      <c r="A76" s="50"/>
      <c r="B76" s="53"/>
      <c r="C76" s="31"/>
      <c r="D76" s="32"/>
      <c r="E76" s="32"/>
      <c r="F76" s="32"/>
      <c r="G76" s="32"/>
      <c r="H76" s="33"/>
      <c r="I76" s="55"/>
      <c r="J76" s="49"/>
      <c r="K76" s="52"/>
      <c r="L76" s="53"/>
      <c r="M76" s="38">
        <f t="shared" si="5"/>
        <v>0</v>
      </c>
      <c r="N76" s="39">
        <f t="shared" si="6"/>
        <v>-1</v>
      </c>
      <c r="O76" s="38">
        <f t="shared" si="7"/>
        <v>0</v>
      </c>
      <c r="P76" s="39">
        <f t="shared" si="8"/>
        <v>-1</v>
      </c>
      <c r="Q76" s="51"/>
      <c r="T76" s="41"/>
    </row>
    <row r="77" spans="1:20" x14ac:dyDescent="0.2">
      <c r="A77" s="50"/>
      <c r="B77" s="53"/>
      <c r="C77" s="31"/>
      <c r="D77" s="32"/>
      <c r="E77" s="32"/>
      <c r="F77" s="32"/>
      <c r="G77" s="32"/>
      <c r="H77" s="33"/>
      <c r="I77" s="55"/>
      <c r="J77" s="49"/>
      <c r="K77" s="52"/>
      <c r="L77" s="53"/>
      <c r="M77" s="38">
        <f t="shared" si="5"/>
        <v>0</v>
      </c>
      <c r="N77" s="39">
        <f t="shared" si="6"/>
        <v>-1</v>
      </c>
      <c r="O77" s="38">
        <f t="shared" si="7"/>
        <v>0</v>
      </c>
      <c r="P77" s="39">
        <f t="shared" si="8"/>
        <v>-1</v>
      </c>
      <c r="Q77" s="51"/>
      <c r="T77" s="41"/>
    </row>
    <row r="78" spans="1:20" x14ac:dyDescent="0.2">
      <c r="A78" s="50"/>
      <c r="B78" s="53"/>
      <c r="C78" s="31"/>
      <c r="D78" s="32"/>
      <c r="E78" s="32"/>
      <c r="F78" s="32"/>
      <c r="G78" s="32"/>
      <c r="H78" s="33"/>
      <c r="I78" s="55"/>
      <c r="J78" s="49"/>
      <c r="K78" s="52"/>
      <c r="L78" s="53"/>
      <c r="M78" s="38">
        <f t="shared" si="5"/>
        <v>0</v>
      </c>
      <c r="N78" s="39">
        <f t="shared" si="6"/>
        <v>-1</v>
      </c>
      <c r="O78" s="38">
        <f t="shared" si="7"/>
        <v>0</v>
      </c>
      <c r="P78" s="39">
        <f t="shared" si="8"/>
        <v>-1</v>
      </c>
      <c r="Q78" s="51"/>
      <c r="T78" s="41"/>
    </row>
    <row r="79" spans="1:20" x14ac:dyDescent="0.2">
      <c r="A79" s="50"/>
      <c r="B79" s="53"/>
      <c r="C79" s="31"/>
      <c r="D79" s="32"/>
      <c r="E79" s="32"/>
      <c r="F79" s="32"/>
      <c r="G79" s="32"/>
      <c r="H79" s="33"/>
      <c r="I79" s="55"/>
      <c r="J79" s="49"/>
      <c r="K79" s="52"/>
      <c r="L79" s="53"/>
      <c r="M79" s="38">
        <f t="shared" si="5"/>
        <v>0</v>
      </c>
      <c r="N79" s="39">
        <f t="shared" si="6"/>
        <v>-1</v>
      </c>
      <c r="O79" s="38">
        <f t="shared" si="7"/>
        <v>0</v>
      </c>
      <c r="P79" s="39">
        <f t="shared" si="8"/>
        <v>-1</v>
      </c>
      <c r="Q79" s="51"/>
      <c r="T79" s="41"/>
    </row>
    <row r="80" spans="1:20" x14ac:dyDescent="0.2">
      <c r="A80" s="50"/>
      <c r="B80" s="53"/>
      <c r="C80" s="31"/>
      <c r="D80" s="32"/>
      <c r="E80" s="32"/>
      <c r="F80" s="32"/>
      <c r="G80" s="32"/>
      <c r="H80" s="46"/>
      <c r="I80" s="46"/>
      <c r="J80" s="49"/>
      <c r="K80" s="52"/>
      <c r="L80" s="53"/>
      <c r="M80" s="38">
        <f t="shared" si="5"/>
        <v>0</v>
      </c>
      <c r="N80" s="39">
        <f t="shared" si="6"/>
        <v>-1</v>
      </c>
      <c r="O80" s="38">
        <f t="shared" si="7"/>
        <v>0</v>
      </c>
      <c r="P80" s="39">
        <f t="shared" si="8"/>
        <v>-1</v>
      </c>
      <c r="Q80" s="51"/>
      <c r="T80" s="41"/>
    </row>
    <row r="81" spans="1:20" x14ac:dyDescent="0.2">
      <c r="A81" s="50"/>
      <c r="B81" s="53"/>
      <c r="C81" s="31"/>
      <c r="D81" s="32"/>
      <c r="E81" s="32"/>
      <c r="F81" s="32"/>
      <c r="G81" s="32"/>
      <c r="H81" s="46"/>
      <c r="I81" s="46"/>
      <c r="J81" s="49"/>
      <c r="K81" s="52"/>
      <c r="L81" s="53"/>
      <c r="M81" s="38">
        <f t="shared" si="5"/>
        <v>0</v>
      </c>
      <c r="N81" s="39">
        <f t="shared" si="6"/>
        <v>-1</v>
      </c>
      <c r="O81" s="38">
        <f t="shared" si="7"/>
        <v>0</v>
      </c>
      <c r="P81" s="39">
        <f t="shared" si="8"/>
        <v>-1</v>
      </c>
      <c r="Q81" s="51"/>
      <c r="T81" s="41"/>
    </row>
    <row r="82" spans="1:20" x14ac:dyDescent="0.2">
      <c r="A82" s="50"/>
      <c r="J82" s="49"/>
      <c r="K82" s="52"/>
      <c r="L82" s="53"/>
      <c r="M82" s="38">
        <f t="shared" si="5"/>
        <v>0</v>
      </c>
      <c r="N82" s="39">
        <f t="shared" si="6"/>
        <v>-1</v>
      </c>
      <c r="O82" s="38">
        <f t="shared" si="7"/>
        <v>0</v>
      </c>
      <c r="P82" s="39">
        <f t="shared" si="8"/>
        <v>-1</v>
      </c>
      <c r="Q82" s="51"/>
      <c r="T82" s="41"/>
    </row>
    <row r="83" spans="1:20" x14ac:dyDescent="0.2">
      <c r="A83" s="50"/>
      <c r="J83" s="49"/>
      <c r="K83" s="52"/>
      <c r="L83" s="53"/>
      <c r="M83" s="38">
        <f t="shared" si="5"/>
        <v>0</v>
      </c>
      <c r="N83" s="39">
        <f t="shared" si="6"/>
        <v>-1</v>
      </c>
      <c r="O83" s="38">
        <f t="shared" si="7"/>
        <v>0</v>
      </c>
      <c r="P83" s="39">
        <f t="shared" si="8"/>
        <v>-1</v>
      </c>
      <c r="Q83" s="51"/>
      <c r="T83" s="41"/>
    </row>
    <row r="84" spans="1:20" x14ac:dyDescent="0.2">
      <c r="A84" s="50"/>
      <c r="J84" s="49"/>
      <c r="K84" s="52"/>
      <c r="L84" s="53"/>
      <c r="M84" s="38">
        <f t="shared" si="5"/>
        <v>0</v>
      </c>
      <c r="N84" s="39">
        <f t="shared" si="6"/>
        <v>-1</v>
      </c>
      <c r="O84" s="38">
        <f t="shared" si="7"/>
        <v>0</v>
      </c>
      <c r="P84" s="39">
        <f t="shared" si="8"/>
        <v>-1</v>
      </c>
      <c r="Q84" s="51"/>
      <c r="T84" s="41"/>
    </row>
    <row r="85" spans="1:20" x14ac:dyDescent="0.2">
      <c r="A85" s="50"/>
      <c r="J85" s="49"/>
      <c r="K85" s="52"/>
      <c r="L85" s="53"/>
      <c r="M85" s="38">
        <f t="shared" si="5"/>
        <v>0</v>
      </c>
      <c r="N85" s="39">
        <f t="shared" si="6"/>
        <v>-1</v>
      </c>
      <c r="O85" s="38">
        <f t="shared" si="7"/>
        <v>0</v>
      </c>
      <c r="P85" s="39">
        <f t="shared" si="8"/>
        <v>-1</v>
      </c>
      <c r="Q85" s="51"/>
    </row>
    <row r="86" spans="1:20" x14ac:dyDescent="0.2">
      <c r="A86" s="50"/>
      <c r="J86" s="49"/>
      <c r="K86" s="52"/>
      <c r="L86" s="53"/>
      <c r="M86" s="38">
        <f t="shared" si="5"/>
        <v>0</v>
      </c>
      <c r="N86" s="39">
        <f t="shared" si="6"/>
        <v>-1</v>
      </c>
      <c r="O86" s="38">
        <f t="shared" si="7"/>
        <v>0</v>
      </c>
      <c r="P86" s="39">
        <f t="shared" si="8"/>
        <v>-1</v>
      </c>
      <c r="Q86" s="51"/>
    </row>
    <row r="87" spans="1:20" x14ac:dyDescent="0.2">
      <c r="A87" s="50"/>
      <c r="J87" s="49"/>
      <c r="K87" s="52"/>
      <c r="L87" s="53"/>
      <c r="M87" s="38">
        <f t="shared" si="5"/>
        <v>0</v>
      </c>
      <c r="N87" s="39">
        <f t="shared" si="6"/>
        <v>-1</v>
      </c>
      <c r="O87" s="38">
        <f t="shared" si="7"/>
        <v>0</v>
      </c>
      <c r="P87" s="39">
        <f t="shared" si="8"/>
        <v>-1</v>
      </c>
      <c r="Q87" s="51"/>
    </row>
    <row r="88" spans="1:20" x14ac:dyDescent="0.2">
      <c r="A88" s="50"/>
      <c r="Q88" s="51"/>
    </row>
    <row r="89" spans="1:20" x14ac:dyDescent="0.2">
      <c r="A89" s="50"/>
      <c r="Q89" s="51"/>
    </row>
    <row r="90" spans="1:20" x14ac:dyDescent="0.2">
      <c r="A90" s="50"/>
      <c r="Q90" s="51"/>
    </row>
    <row r="91" spans="1:20" x14ac:dyDescent="0.2">
      <c r="A91" s="50"/>
      <c r="Q91" s="51"/>
    </row>
  </sheetData>
  <mergeCells count="1">
    <mergeCell ref="B4:F6"/>
  </mergeCells>
  <conditionalFormatting sqref="M10:M87 O10:O87">
    <cfRule type="cellIs" dxfId="3" priority="1" stopIfTrue="1" operator="equal">
      <formula>0</formula>
    </cfRule>
  </conditionalFormatting>
  <conditionalFormatting sqref="N10:N87 P10:P87">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CB1EFB370BA00E4D83C8402682A6FEAF" ma:contentTypeVersion="10" ma:contentTypeDescription="Parent Document Content Type for all review documents" ma:contentTypeScope="" ma:versionID="5ec0d2bb0a52398295fc6dce54d67ded">
  <xsd:schema xmlns:xsd="http://www.w3.org/2001/XMLSchema" xmlns:xs="http://www.w3.org/2001/XMLSchema" xmlns:p="http://schemas.microsoft.com/office/2006/metadata/properties" xmlns:ns1="http://schemas.microsoft.com/sharepoint/v3" xmlns:ns2="07a766d4-cf60-4260-9f49-242aaa07e1bd" xmlns:ns3="d23c6157-5623-4293-b83e-785d6ba7de2d" xmlns:ns4="0b7b1178-563d-45b8-a263-56479b0552e5" targetNamespace="http://schemas.microsoft.com/office/2006/metadata/properties" ma:root="true" ma:fieldsID="7da930ddb44567c1596a7d5a6dcb8ce6" ns1:_="" ns2:_="" ns3:_="" ns4:_="">
    <xsd:import namespace="http://schemas.microsoft.com/sharepoint/v3"/>
    <xsd:import namespace="07a766d4-cf60-4260-9f49-242aaa07e1bd"/>
    <xsd:import namespace="d23c6157-5623-4293-b83e-785d6ba7de2d"/>
    <xsd:import namespace="0b7b1178-563d-45b8-a263-56479b0552e5"/>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ObjectDetectorVersions" minOccurs="0"/>
                <xsd:element ref="ns4:MediaServiceOCR" minOccurs="0"/>
                <xsd:element ref="ns4:MediaServiceGenerationTime" minOccurs="0"/>
                <xsd:element ref="ns4:MediaServiceEventHashCode" minOccurs="0"/>
                <xsd:element ref="ns4:MediaServiceSearchPropertie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0b7b1178-563d-45b8-a263-56479b0552e5"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DateTaken" ma:index="33"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ReviewType xmlns="07a766d4-cf60-4260-9f49-242aaa07e1bd">PER</ReviewTyp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Melton</TermName>
          <TermId xmlns="http://schemas.microsoft.com/office/infopath/2007/PartnerControls">1a68af3b-87d2-4f19-ba34-91dfbea7f27c</TermId>
        </TermInfo>
      </Terms>
    </d08e702f979e48d3863205ea645082c2>
    <ApprovedForCommission xmlns="07a766d4-cf60-4260-9f49-242aaa07e1bd">false</ApprovedForCommission>
    <ReferenceYear xmlns="07a766d4-cf60-4260-9f49-242aaa07e1bd">2024</ReferenceYear>
    <Review_x0020_Document_x0020_Type xmlns="d23c6157-5623-4293-b83e-785d6ba7de2d" xsi:nil="true"/>
    <Retention_x0020_Period xmlns="07a766d4-cf60-4260-9f49-242aaa07e1bd">7 years</Retention_x0020_Period>
    <ForLeadCommissionerReview xmlns="07a766d4-cf60-4260-9f49-242aaa07e1bd">false</ForLeadCommissionerReview>
    <Retention_x0020_Date xmlns="07a766d4-cf60-4260-9f49-242aaa07e1bd" xsi:nil="true"/>
    <ReviewStage xmlns="07a766d4-cf60-4260-9f49-242aaa07e1bd" xsi:nil="true"/>
    <lcf76f155ced4ddcb4097134ff3c332f xmlns="0b7b1178-563d-45b8-a263-56479b0552e5">
      <Terms xmlns="http://schemas.microsoft.com/office/infopath/2007/PartnerControls"/>
    </lcf76f155ced4ddcb4097134ff3c332f>
    <TaxCatchAll xmlns="07a766d4-cf60-4260-9f49-242aaa07e1bd">
      <Value>187</Value>
    </TaxCatchAll>
    <AuthorityType xmlns="07a766d4-cf60-4260-9f49-242aaa07e1bd">District Council</AuthorityType>
  </documentManagement>
</p:properties>
</file>

<file path=customXml/itemProps1.xml><?xml version="1.0" encoding="utf-8"?>
<ds:datastoreItem xmlns:ds="http://schemas.openxmlformats.org/officeDocument/2006/customXml" ds:itemID="{42DBB9B0-BBBA-4EEF-83BB-A97B17DF697D}"/>
</file>

<file path=customXml/itemProps2.xml><?xml version="1.0" encoding="utf-8"?>
<ds:datastoreItem xmlns:ds="http://schemas.openxmlformats.org/officeDocument/2006/customXml" ds:itemID="{97E7BCA8-EEE7-4D69-A7C8-DED94540E98B}"/>
</file>

<file path=customXml/itemProps3.xml><?xml version="1.0" encoding="utf-8"?>
<ds:datastoreItem xmlns:ds="http://schemas.openxmlformats.org/officeDocument/2006/customXml" ds:itemID="{8097205B-E8F3-42FF-BD83-F3F73A771FCC}"/>
</file>

<file path=customXml/itemProps4.xml><?xml version="1.0" encoding="utf-8"?>
<ds:datastoreItem xmlns:ds="http://schemas.openxmlformats.org/officeDocument/2006/customXml" ds:itemID="{943796DB-43AA-4360-809D-CC6301E137AB}"/>
</file>

<file path=customXml/itemProps5.xml><?xml version="1.0" encoding="utf-8"?>
<ds:datastoreItem xmlns:ds="http://schemas.openxmlformats.org/officeDocument/2006/customXml" ds:itemID="{304DFDFF-E645-4B4F-805A-AEDCF3F09335}"/>
</file>

<file path=customXml/itemProps6.xml><?xml version="1.0" encoding="utf-8"?>
<ds:datastoreItem xmlns:ds="http://schemas.openxmlformats.org/officeDocument/2006/customXml" ds:itemID="{D6EBA7C5-77EC-42E1-AE2C-7B9BE4B92EB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Nizinskyj</dc:creator>
  <cp:lastModifiedBy>Nizinskyj, Paul</cp:lastModifiedBy>
  <dcterms:created xsi:type="dcterms:W3CDTF">2024-07-02T16:11:23Z</dcterms:created>
  <dcterms:modified xsi:type="dcterms:W3CDTF">2024-07-02T16:55:31Z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0x010100E7BD6A8A66F7CB4BBA2B02F0531791BE0026A9A75CCCA16F4693F1FE45F71519DE|-58849956</vt:lpwstr>
  </property>
  <property fmtid="{D5CDD505-2E9C-101B-9397-08002B2CF9AE}" pid="3" name="ContentTypeId">
    <vt:lpwstr>0x010100E7BD6A8A66F7CB4BBA2B02F0531791BE0026A9A75CCCA16F4693F1FE45F71519DE00CB1EFB370BA00E4D83C8402682A6FEAF</vt:lpwstr>
  </property>
  <property fmtid="{D5CDD505-2E9C-101B-9397-08002B2CF9AE}" pid="4"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5" name="AuthorityName">
    <vt:lpwstr>187;#Melton|1a68af3b-87d2-4f19-ba34-91dfbea7f27c</vt:lpwstr>
  </property>
  <property fmtid="{D5CDD505-2E9C-101B-9397-08002B2CF9AE}" pid="6" name="MediaServiceImageTags">
    <vt:lpwstr/>
  </property>
</Properties>
</file>