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defaultThemeVersion="166925"/>
  <mc:AlternateContent xmlns:mc="http://schemas.openxmlformats.org/markup-compatibility/2006">
    <mc:Choice Requires="x15">
      <x15ac:absPath xmlns:x15ac="http://schemas.microsoft.com/office/spreadsheetml/2010/11/ac" url="https://lgbce.sharepoint.com/sites/ReviewSystem/Dacorum/Review Documents/Review/0.4 Information Requests/Recieved/"/>
    </mc:Choice>
  </mc:AlternateContent>
  <xr:revisionPtr revIDLastSave="0" documentId="8_{04146777-1D45-44E0-ABEE-993E9706C9C5}" xr6:coauthVersionLast="47" xr6:coauthVersionMax="47" xr10:uidLastSave="{00000000-0000-0000-0000-000000000000}"/>
  <bookViews>
    <workbookView xWindow="28680" yWindow="-120" windowWidth="29040" windowHeight="15720" xr2:uid="{00000000-000D-0000-FFFF-FFFF00000000}"/>
  </bookViews>
  <sheets>
    <sheet name="Electoral data" sheetId="7" r:id="rId1"/>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0" i="7" l="1"/>
  <c r="N90" i="7"/>
  <c r="O90" i="7"/>
  <c r="P90" i="7"/>
  <c r="M91" i="7"/>
  <c r="N91" i="7"/>
  <c r="O91" i="7"/>
  <c r="P91" i="7"/>
  <c r="M23" i="7" l="1"/>
  <c r="M15" i="7"/>
  <c r="O15" i="7"/>
  <c r="O22" i="7"/>
  <c r="O23" i="7"/>
  <c r="M25" i="7" l="1"/>
  <c r="O16" i="7" l="1"/>
  <c r="O17" i="7"/>
  <c r="O18" i="7"/>
  <c r="O19" i="7"/>
  <c r="O20" i="7"/>
  <c r="O21"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M16" i="7"/>
  <c r="M17" i="7"/>
  <c r="M18" i="7"/>
  <c r="M19" i="7"/>
  <c r="M20" i="7"/>
  <c r="M21" i="7"/>
  <c r="M22" i="7"/>
  <c r="M24"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O14" i="7"/>
  <c r="M14" i="7"/>
  <c r="N39" i="7"/>
  <c r="P39" i="7"/>
  <c r="N40" i="7"/>
  <c r="P40" i="7"/>
  <c r="N41" i="7"/>
  <c r="P41" i="7"/>
  <c r="N42" i="7"/>
  <c r="P42" i="7"/>
  <c r="N43" i="7"/>
  <c r="P43" i="7"/>
  <c r="N44" i="7"/>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N88" i="7"/>
  <c r="P88" i="7"/>
  <c r="N89" i="7"/>
  <c r="P89" i="7"/>
  <c r="M4" i="7"/>
  <c r="L4" i="7"/>
  <c r="L5" i="7"/>
  <c r="M5" i="7"/>
  <c r="L6" i="7" l="1"/>
  <c r="M6" i="7"/>
  <c r="P36" i="7" l="1"/>
  <c r="P14" i="7"/>
  <c r="N25" i="7"/>
  <c r="N14" i="7"/>
  <c r="N36" i="7"/>
  <c r="N38" i="7"/>
  <c r="N34" i="7"/>
  <c r="N28" i="7"/>
  <c r="N18" i="7"/>
  <c r="P20" i="7"/>
  <c r="P22" i="7"/>
  <c r="N23" i="7"/>
  <c r="P31" i="7"/>
  <c r="N24" i="7"/>
  <c r="N16" i="7"/>
  <c r="N19" i="7"/>
  <c r="N22" i="7"/>
  <c r="N29" i="7"/>
  <c r="P29" i="7"/>
  <c r="N27" i="7"/>
  <c r="N15" i="7"/>
  <c r="N26" i="7"/>
  <c r="N31" i="7"/>
  <c r="N20" i="7"/>
  <c r="N17" i="7"/>
  <c r="N33" i="7"/>
  <c r="P30" i="7"/>
  <c r="P26" i="7"/>
  <c r="N30" i="7"/>
  <c r="N35" i="7"/>
  <c r="N32" i="7"/>
  <c r="N21" i="7"/>
  <c r="N37" i="7"/>
  <c r="P16" i="7"/>
  <c r="P23" i="7"/>
  <c r="P34" i="7"/>
  <c r="P35" i="7"/>
  <c r="P15" i="7"/>
  <c r="P21" i="7"/>
  <c r="P28" i="7"/>
  <c r="P25" i="7"/>
  <c r="P24" i="7"/>
  <c r="P17" i="7"/>
  <c r="P18" i="7"/>
  <c r="P19" i="7"/>
  <c r="P27" i="7"/>
  <c r="P38" i="7"/>
  <c r="P33" i="7"/>
  <c r="P32" i="7"/>
  <c r="P37" i="7"/>
</calcChain>
</file>

<file path=xl/sharedStrings.xml><?xml version="1.0" encoding="utf-8"?>
<sst xmlns="http://schemas.openxmlformats.org/spreadsheetml/2006/main" count="502" uniqueCount="186">
  <si>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</si>
  <si>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</si>
  <si>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</si>
  <si>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</si>
  <si>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</si>
  <si>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</si>
  <si>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</si>
  <si>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</si>
  <si>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</si>
  <si>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</si>
  <si>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</si>
  <si>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</si>
  <si>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</si>
  <si>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</si>
  <si>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</si>
  <si>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</si>
  <si>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</si>
  <si>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</si>
  <si>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</si>
  <si>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</si>
  <si>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</si>
  <si>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</si>
  <si>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</si>
  <si>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</si>
  <si>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</si>
  <si>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 xml:space="preserve">Electorate 
2023 </t>
  </si>
  <si>
    <t>Electorate 2030</t>
  </si>
  <si>
    <t>Name of ward</t>
  </si>
  <si>
    <t>Number of cllrs per ward</t>
  </si>
  <si>
    <t>Electorate 2023</t>
  </si>
  <si>
    <t>Variance 2023</t>
  </si>
  <si>
    <t>Variance 2030</t>
  </si>
  <si>
    <t>EX1</t>
  </si>
  <si>
    <t>Example 1</t>
  </si>
  <si>
    <t>Little Example</t>
  </si>
  <si>
    <t>Little and Even Littler</t>
  </si>
  <si>
    <t>Example</t>
  </si>
  <si>
    <t>Adeyfield East</t>
  </si>
  <si>
    <t>EX2</t>
  </si>
  <si>
    <t>Example 2</t>
  </si>
  <si>
    <t>Even Littler Example</t>
  </si>
  <si>
    <t>Adeyfield West</t>
  </si>
  <si>
    <t>EX3</t>
  </si>
  <si>
    <t>Example 3</t>
  </si>
  <si>
    <t>Medium Example</t>
  </si>
  <si>
    <t>Aldbury and Wigginton</t>
  </si>
  <si>
    <t>EX4</t>
  </si>
  <si>
    <t>Example 4</t>
  </si>
  <si>
    <t>Big Example</t>
  </si>
  <si>
    <t>Big Example East</t>
  </si>
  <si>
    <t>Apsley and Corner Hall</t>
  </si>
  <si>
    <t>EX5</t>
  </si>
  <si>
    <t>Example 5</t>
  </si>
  <si>
    <t>Big Example West</t>
  </si>
  <si>
    <t>Ashridge</t>
  </si>
  <si>
    <t>Bennetts End</t>
  </si>
  <si>
    <t>AAA</t>
  </si>
  <si>
    <t>No</t>
  </si>
  <si>
    <t>Hemel Hempstead Town</t>
  </si>
  <si>
    <t>Berkhamsted Castle</t>
  </si>
  <si>
    <t>AAAA</t>
  </si>
  <si>
    <t>Berkhamsted East</t>
  </si>
  <si>
    <t xml:space="preserve">AAB </t>
  </si>
  <si>
    <t>Berkhamsted West</t>
  </si>
  <si>
    <t>AABA</t>
  </si>
  <si>
    <t>Bovingdon</t>
  </si>
  <si>
    <t>AABB</t>
  </si>
  <si>
    <t>Boxmoor</t>
  </si>
  <si>
    <t>ABA</t>
  </si>
  <si>
    <t>Highfield</t>
  </si>
  <si>
    <t>Chaulden and Warners End</t>
  </si>
  <si>
    <t>ABB</t>
  </si>
  <si>
    <t>Gadebridge</t>
  </si>
  <si>
    <t>AC</t>
  </si>
  <si>
    <t>Grovehill</t>
  </si>
  <si>
    <t xml:space="preserve">ACA </t>
  </si>
  <si>
    <t>ADA</t>
  </si>
  <si>
    <t xml:space="preserve">ADB </t>
  </si>
  <si>
    <t>Kings Langley</t>
  </si>
  <si>
    <t xml:space="preserve">AFA </t>
  </si>
  <si>
    <t>Leverstock Green</t>
  </si>
  <si>
    <t xml:space="preserve">AFAA </t>
  </si>
  <si>
    <t>Nash Mills</t>
  </si>
  <si>
    <t xml:space="preserve">AFB </t>
  </si>
  <si>
    <t>Northchurch</t>
  </si>
  <si>
    <t xml:space="preserve">AFC </t>
  </si>
  <si>
    <t>Tring Central</t>
  </si>
  <si>
    <t>AGA</t>
  </si>
  <si>
    <t>Tring East</t>
  </si>
  <si>
    <t>AGB</t>
  </si>
  <si>
    <t>Tring West and Rural</t>
  </si>
  <si>
    <t>AGBA</t>
  </si>
  <si>
    <t>Watling</t>
  </si>
  <si>
    <t xml:space="preserve">AGC </t>
  </si>
  <si>
    <t>Woodhall Farm</t>
  </si>
  <si>
    <t>AHA</t>
  </si>
  <si>
    <t>AHB</t>
  </si>
  <si>
    <t>AHC</t>
  </si>
  <si>
    <t xml:space="preserve">AJ </t>
  </si>
  <si>
    <t xml:space="preserve">ALA </t>
  </si>
  <si>
    <t>ALB</t>
  </si>
  <si>
    <t>ALC</t>
  </si>
  <si>
    <t>ALCA</t>
  </si>
  <si>
    <t xml:space="preserve">AMA </t>
  </si>
  <si>
    <t xml:space="preserve">AMB </t>
  </si>
  <si>
    <t>APA</t>
  </si>
  <si>
    <t xml:space="preserve">APAA </t>
  </si>
  <si>
    <t>APB</t>
  </si>
  <si>
    <t xml:space="preserve">AQA </t>
  </si>
  <si>
    <t xml:space="preserve">AQB </t>
  </si>
  <si>
    <t xml:space="preserve">AQC </t>
  </si>
  <si>
    <t>BA</t>
  </si>
  <si>
    <t>Nash Mills Parish Council</t>
  </si>
  <si>
    <t xml:space="preserve">BAA </t>
  </si>
  <si>
    <t xml:space="preserve">DAA </t>
  </si>
  <si>
    <t>Tring Town</t>
  </si>
  <si>
    <t xml:space="preserve">Tring Town- Dunsley </t>
  </si>
  <si>
    <t>Tring Town Council</t>
  </si>
  <si>
    <t>DBAA</t>
  </si>
  <si>
    <t>Tring Town - Bunstrux</t>
  </si>
  <si>
    <t>DBBB</t>
  </si>
  <si>
    <t xml:space="preserve">DBCC </t>
  </si>
  <si>
    <t xml:space="preserve">DCAA </t>
  </si>
  <si>
    <t>Tring Town - Miswell</t>
  </si>
  <si>
    <t xml:space="preserve">DCBB </t>
  </si>
  <si>
    <t xml:space="preserve">DDAA </t>
  </si>
  <si>
    <t>Tring Rural</t>
  </si>
  <si>
    <t>Tring Rurual Parish Council</t>
  </si>
  <si>
    <t>DDBB</t>
  </si>
  <si>
    <t>EAA</t>
  </si>
  <si>
    <t>Aldbury</t>
  </si>
  <si>
    <t>Aldbury East</t>
  </si>
  <si>
    <t>Aldbury Parish</t>
  </si>
  <si>
    <t xml:space="preserve">EAB </t>
  </si>
  <si>
    <t>Aldbury West</t>
  </si>
  <si>
    <t xml:space="preserve">EB </t>
  </si>
  <si>
    <t>Wigginton</t>
  </si>
  <si>
    <t>Wiggington Parish Council</t>
  </si>
  <si>
    <t>FA</t>
  </si>
  <si>
    <t>Little Gaddesden</t>
  </si>
  <si>
    <t xml:space="preserve">Little Gaddesden Parish Council </t>
  </si>
  <si>
    <t>FB</t>
  </si>
  <si>
    <t>Nettleden with Potten End</t>
  </si>
  <si>
    <t>Nettleden with Potten End Parish Council</t>
  </si>
  <si>
    <t>GA</t>
  </si>
  <si>
    <t>Flamstead</t>
  </si>
  <si>
    <t>Flamsted Parish Council</t>
  </si>
  <si>
    <t>GB</t>
  </si>
  <si>
    <t>Markyate</t>
  </si>
  <si>
    <t>Markyate Parish Council</t>
  </si>
  <si>
    <t>GCA</t>
  </si>
  <si>
    <t>Great Gaddesden</t>
  </si>
  <si>
    <t>Great Gaddesden Parish Council</t>
  </si>
  <si>
    <t xml:space="preserve">GCB </t>
  </si>
  <si>
    <t>JA</t>
  </si>
  <si>
    <t>Nothchurch</t>
  </si>
  <si>
    <t>Northchurch Parish Council</t>
  </si>
  <si>
    <t xml:space="preserve">KAA </t>
  </si>
  <si>
    <t>Berkhamsted Town</t>
  </si>
  <si>
    <t>Berkhamsted Town - West</t>
  </si>
  <si>
    <t>Berkhamsted Town Council</t>
  </si>
  <si>
    <t xml:space="preserve">KAB </t>
  </si>
  <si>
    <t xml:space="preserve">KBA </t>
  </si>
  <si>
    <t>Berkhamsted Town - Castle</t>
  </si>
  <si>
    <t xml:space="preserve">KBB </t>
  </si>
  <si>
    <t>KBC</t>
  </si>
  <si>
    <t xml:space="preserve">KCA </t>
  </si>
  <si>
    <t>Berkhamsted Town - East</t>
  </si>
  <si>
    <t xml:space="preserve">KCB </t>
  </si>
  <si>
    <t xml:space="preserve">LA </t>
  </si>
  <si>
    <t>Bovingdon Parish Council</t>
  </si>
  <si>
    <t xml:space="preserve">LB </t>
  </si>
  <si>
    <t>Flaunden</t>
  </si>
  <si>
    <t>Flaunden Parish Council</t>
  </si>
  <si>
    <t xml:space="preserve">LC </t>
  </si>
  <si>
    <t>Chipperfield</t>
  </si>
  <si>
    <t>Chipprfield Parish Council</t>
  </si>
  <si>
    <t xml:space="preserve">LD </t>
  </si>
  <si>
    <t xml:space="preserve">LE </t>
  </si>
  <si>
    <t xml:space="preserve">PA </t>
  </si>
  <si>
    <t>Kings Langley - North</t>
  </si>
  <si>
    <t>King Langley Parish Council</t>
  </si>
  <si>
    <t xml:space="preserve">PB </t>
  </si>
  <si>
    <t>Kings Langley - South</t>
  </si>
  <si>
    <t xml:space="preserve">PC </t>
  </si>
  <si>
    <t>Kings Langley -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</si>
</sst>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34">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1"/>
      <name val="Calibri"/>
      <family val="2"/>
      <scheme val="minor"/>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30">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6" tint="0.39997558519241921"/>
      </left>
      <right/>
      <top style="thin">
        <color theme="6" tint="0.39997558519241921"/>
      </top>
      <bottom style="thin">
        <color theme="6" tint="0.399975585192419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6" tint="0.39997558519241921"/>
      </top>
      <bottom style="thin">
        <color theme="6" tint="0.39997558519241921"/>
      </bottom>
      <diagonal/>
    </border>
    <border>
      <left/>
      <right/>
      <top style="thin">
        <color theme="6" tint="0.39991454817346722"/>
      </top>
      <bottom/>
      <diagonal/>
    </border>
    <border>
      <left/>
      <right/>
      <top/>
      <bottom style="thin">
        <color theme="6" tint="0.39997558519241921"/>
      </bottom>
      <diagonal/>
    </border>
  </borders>
  <cellStyleXfs count="55">
    <xf numFmtId="0" fontId="0" fillId="0" borderId="0">
      <alignment vertical="top"/>
    </xf>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28" borderId="0" applyNumberFormat="0" applyBorder="0" applyAlignment="0" applyProtection="0"/>
    <xf numFmtId="0" fontId="19" fillId="29" borderId="16" applyNumberFormat="0" applyAlignment="0" applyProtection="0"/>
    <xf numFmtId="0" fontId="20" fillId="30" borderId="17" applyNumberFormat="0" applyAlignment="0" applyProtection="0"/>
    <xf numFmtId="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0" fontId="21" fillId="0" borderId="0" applyNumberFormat="0" applyFill="0" applyBorder="0" applyAlignment="0" applyProtection="0"/>
    <xf numFmtId="2" fontId="3" fillId="0" borderId="0" applyFont="0" applyFill="0" applyBorder="0" applyAlignment="0" applyProtection="0"/>
    <xf numFmtId="0" fontId="22" fillId="31" borderId="0" applyNumberFormat="0" applyBorder="0" applyAlignment="0" applyProtection="0"/>
    <xf numFmtId="0" fontId="1" fillId="0" borderId="0" applyNumberFormat="0" applyFont="0" applyFill="0" applyAlignment="0" applyProtection="0"/>
    <xf numFmtId="0" fontId="23"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4" fillId="0" borderId="19" applyNumberForma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5" fillId="0" borderId="0" applyNumberFormat="0" applyFill="0" applyBorder="0" applyAlignment="0" applyProtection="0"/>
    <xf numFmtId="0" fontId="26" fillId="32" borderId="16" applyNumberFormat="0" applyAlignment="0" applyProtection="0"/>
    <xf numFmtId="0" fontId="27" fillId="0" borderId="21" applyNumberFormat="0" applyFill="0" applyAlignment="0" applyProtection="0"/>
    <xf numFmtId="0" fontId="28" fillId="33" borderId="0" applyNumberFormat="0" applyBorder="0" applyAlignment="0" applyProtection="0"/>
    <xf numFmtId="0" fontId="16" fillId="0" borderId="0"/>
    <xf numFmtId="0" fontId="15" fillId="0" borderId="0">
      <alignment vertical="top"/>
    </xf>
    <xf numFmtId="0" fontId="16" fillId="34" borderId="22" applyNumberFormat="0" applyFont="0" applyAlignment="0" applyProtection="0"/>
    <xf numFmtId="0" fontId="29" fillId="29" borderId="23" applyNumberFormat="0" applyAlignment="0" applyProtection="0"/>
    <xf numFmtId="0" fontId="30" fillId="0" borderId="0" applyNumberFormat="0" applyFill="0" applyBorder="0" applyAlignment="0" applyProtection="0"/>
    <xf numFmtId="0" fontId="3" fillId="0" borderId="1" applyNumberFormat="0" applyFont="0" applyBorder="0" applyAlignment="0" applyProtection="0"/>
    <xf numFmtId="0" fontId="31" fillId="0" borderId="24" applyNumberFormat="0" applyFill="0" applyAlignment="0" applyProtection="0"/>
    <xf numFmtId="0" fontId="3" fillId="0" borderId="1" applyNumberFormat="0" applyFont="0" applyBorder="0" applyAlignment="0" applyProtection="0"/>
    <xf numFmtId="0" fontId="32" fillId="0" borderId="0" applyNumberFormat="0" applyFill="0" applyBorder="0" applyAlignment="0" applyProtection="0"/>
  </cellStyleXfs>
  <cellXfs count="72">
    <xf numFmtId="0" fontId="0" fillId="0" borderId="0" xfId="0"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3" fillId="3" borderId="8" xfId="0" applyFont="1" applyFill="1" applyBorder="1" applyAlignment="1">
      <alignment horizontal="right" vertical="center"/>
    </xf>
    <xf numFmtId="0" fontId="14" fillId="0" borderId="0" xfId="0" applyFont="1" applyAlignment="1">
      <alignment horizontal="center" vertical="center" wrapText="1"/>
    </xf>
    <xf numFmtId="0" fontId="14" fillId="0" borderId="0" xfId="0" applyFont="1" applyAlignment="1">
      <alignment horizontal="left" vertical="center" wrapText="1"/>
    </xf>
    <xf numFmtId="0" fontId="0" fillId="3" borderId="11" xfId="0" applyFill="1" applyBorder="1" applyAlignment="1">
      <alignmen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2" fillId="3" borderId="0" xfId="0" applyFont="1" applyFill="1" applyAlignment="1">
      <alignment horizontal="right" vertical="center"/>
    </xf>
    <xf numFmtId="0" fontId="13" fillId="3" borderId="0" xfId="0" applyFont="1" applyFill="1" applyAlignment="1">
      <alignment horizontal="right" vertical="center"/>
    </xf>
    <xf numFmtId="0" fontId="14" fillId="3" borderId="0" xfId="0" applyFont="1" applyFill="1" applyAlignment="1">
      <alignment horizontal="right" vertical="center"/>
    </xf>
    <xf numFmtId="0" fontId="3" fillId="3" borderId="0" xfId="0" applyFont="1" applyFill="1" applyAlignment="1">
      <alignment horizontal="left" vertical="center"/>
    </xf>
    <xf numFmtId="0" fontId="2" fillId="3" borderId="2" xfId="0" applyFont="1" applyFill="1" applyBorder="1" applyAlignment="1">
      <alignment horizontal="center" vertical="center" wrapText="1"/>
    </xf>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0" fillId="0" borderId="25" xfId="0" applyBorder="1" applyAlignment="1">
      <alignment horizontal="center"/>
    </xf>
    <xf numFmtId="0" fontId="33" fillId="35" borderId="26" xfId="0" applyFont="1" applyFill="1" applyBorder="1" applyAlignment="1">
      <alignment horizontal="left" vertical="center"/>
    </xf>
    <xf numFmtId="0" fontId="0" fillId="0" borderId="27" xfId="0" applyBorder="1" applyAlignment="1"/>
    <xf numFmtId="0" fontId="33" fillId="35" borderId="26" xfId="47" applyFont="1" applyFill="1" applyBorder="1" applyAlignment="1">
      <alignment horizontal="left" vertical="center"/>
    </xf>
    <xf numFmtId="0" fontId="3" fillId="0" borderId="27" xfId="0" applyFont="1" applyBorder="1" applyAlignment="1"/>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2" fillId="0" borderId="2" xfId="0" applyFont="1" applyBorder="1" applyAlignment="1">
      <alignment horizontal="center" vertical="top" wrapText="1"/>
    </xf>
    <xf numFmtId="0" fontId="0" fillId="0" borderId="27" xfId="0" applyBorder="1" applyAlignment="1">
      <alignment horizontal="center"/>
    </xf>
    <xf numFmtId="0" fontId="14" fillId="0" borderId="7" xfId="0" applyFont="1" applyBorder="1" applyAlignment="1">
      <alignment horizontal="center" vertical="center" wrapText="1"/>
    </xf>
    <xf numFmtId="0" fontId="0" fillId="0" borderId="29" xfId="0" applyBorder="1" applyAlignment="1">
      <alignment horizontal="center"/>
    </xf>
    <xf numFmtId="0" fontId="0" fillId="0" borderId="28" xfId="0" applyBorder="1" applyAlignment="1">
      <alignment horizontal="center"/>
    </xf>
    <xf numFmtId="0" fontId="2" fillId="3" borderId="1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4" fillId="3" borderId="0" xfId="0" applyFont="1" applyFill="1" applyAlignment="1">
      <alignment horizontal="left" vertical="center" wrapText="1"/>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Input" xfId="43" builtinId="20" customBuiltin="1"/>
    <cellStyle name="Linked Cell" xfId="44" builtinId="24" customBuiltin="1"/>
    <cellStyle name="Neutral" xfId="45" builtinId="28" customBuiltin="1"/>
    <cellStyle name="Normal" xfId="0" builtinId="0"/>
    <cellStyle name="Normal 2" xfId="46" xr:uid="{00000000-0005-0000-0000-00002F000000}"/>
    <cellStyle name="Normal 3" xfId="47" xr:uid="{00000000-0005-0000-0000-000030000000}"/>
    <cellStyle name="Note 2" xfId="48" xr:uid="{00000000-0005-0000-0000-000031000000}"/>
    <cellStyle name="Output" xfId="49" builtinId="21" customBuiltin="1"/>
    <cellStyle name="Title" xfId="50" builtinId="15" customBuiltin="1"/>
    <cellStyle name="Total" xfId="51" builtinId="25" customBuiltin="1"/>
    <cellStyle name="Total 2" xfId="52" xr:uid="{00000000-0005-0000-0000-000035000000}"/>
    <cellStyle name="Total 3" xfId="53" xr:uid="{00000000-0005-0000-0000-000036000000}"/>
    <cellStyle name="Warning Text" xfId="54" builtinId="11" customBuiltin="1"/>
  </cellStyles>
  <dxfs count="5">
    <dxf>
      <fill>
        <patternFill>
          <bgColor indexed="13"/>
        </patternFill>
      </fill>
    </dxf>
    <dxf>
      <font>
        <condense val="0"/>
        <extend val="0"/>
        <color indexed="9"/>
      </font>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91"/>
  <sheetViews>
    <sheetView tabSelected="1" zoomScale="72" workbookViewId="0">
      <selection activeCell="L116" sqref="L116"/>
    </sheetView>
  </sheetViews>
  <sheetFormatPr defaultColWidth="8.88671875" defaultRowHeight="15.6"/>
  <cols>
    <col min="1" max="1" width="2.88671875" style="5" customWidth="1"/>
    <col min="2" max="2" width="9.88671875" style="6" customWidth="1"/>
    <col min="3" max="6" width="23" style="4" customWidth="1"/>
    <col min="7" max="7" width="23.88671875" style="4" customWidth="1"/>
    <col min="8" max="8" width="12.109375" style="6" customWidth="1"/>
    <col min="9" max="9" width="12.109375" style="12" customWidth="1"/>
    <col min="10" max="10" width="2.88671875" style="5" customWidth="1"/>
    <col min="11" max="11" width="34.44140625" style="5" bestFit="1" customWidth="1"/>
    <col min="12" max="16" width="12.88671875" style="6" customWidth="1"/>
    <col min="17" max="17" width="20.109375" style="5" customWidth="1"/>
    <col min="18" max="16384" width="8.88671875" style="5"/>
  </cols>
  <sheetData>
    <row r="2" spans="1:18" s="16" customFormat="1" ht="18">
      <c r="B2" s="18" t="s">
        <v>0</v>
      </c>
      <c r="C2" s="18"/>
      <c r="D2" s="18"/>
      <c r="E2" s="18"/>
      <c r="F2" s="18"/>
      <c r="G2" s="18"/>
      <c r="H2" s="17"/>
      <c r="I2" s="19"/>
      <c r="L2" s="17"/>
      <c r="M2" s="17"/>
      <c r="N2" s="17"/>
      <c r="O2" s="17"/>
      <c r="P2" s="17"/>
    </row>
    <row r="3" spans="1:18" s="20" customFormat="1">
      <c r="A3" s="34"/>
      <c r="B3" s="32"/>
      <c r="C3" s="32"/>
      <c r="D3" s="32"/>
      <c r="E3" s="32"/>
      <c r="F3" s="32"/>
      <c r="G3" s="30"/>
      <c r="H3" s="35"/>
      <c r="I3" s="35"/>
      <c r="J3" s="34"/>
      <c r="K3" s="23" t="s">
        <v>1</v>
      </c>
      <c r="L3" s="36">
        <v>2023</v>
      </c>
      <c r="M3" s="36">
        <v>2030</v>
      </c>
      <c r="N3" s="37"/>
      <c r="O3" s="37"/>
      <c r="P3" s="37"/>
      <c r="Q3" s="34"/>
      <c r="R3" s="34"/>
    </row>
    <row r="4" spans="1:18" s="20" customFormat="1" ht="15" customHeight="1">
      <c r="A4" s="34"/>
      <c r="B4" s="67" t="s">
        <v>2</v>
      </c>
      <c r="C4" s="67"/>
      <c r="D4" s="67"/>
      <c r="E4" s="67"/>
      <c r="F4" s="67"/>
      <c r="G4" s="34"/>
      <c r="H4" s="34"/>
      <c r="I4" s="34"/>
      <c r="J4" s="34"/>
      <c r="K4" s="21" t="s">
        <v>3</v>
      </c>
      <c r="L4" s="22">
        <f>SUM(L14:L91)</f>
        <v>51</v>
      </c>
      <c r="M4" s="22">
        <f>SUM(L14:L91)</f>
        <v>51</v>
      </c>
      <c r="N4" s="37"/>
      <c r="O4" s="37"/>
      <c r="P4" s="37"/>
      <c r="Q4" s="34"/>
      <c r="R4" s="34"/>
    </row>
    <row r="5" spans="1:18" s="20" customFormat="1" ht="15" customHeight="1">
      <c r="A5" s="34"/>
      <c r="B5" s="67"/>
      <c r="C5" s="67"/>
      <c r="D5" s="67"/>
      <c r="E5" s="67"/>
      <c r="F5" s="67"/>
      <c r="G5" s="29"/>
      <c r="H5" s="22"/>
      <c r="I5" s="22"/>
      <c r="J5" s="34"/>
      <c r="K5" s="21" t="s">
        <v>4</v>
      </c>
      <c r="L5" s="22">
        <f>SUM(H20:H90)</f>
        <v>112155</v>
      </c>
      <c r="M5" s="22">
        <f>SUM(I20:I90)</f>
        <v>123849.15331596951</v>
      </c>
      <c r="N5" s="37"/>
      <c r="O5" s="37"/>
      <c r="P5" s="37"/>
      <c r="Q5" s="34"/>
      <c r="R5" s="34"/>
    </row>
    <row r="6" spans="1:18" s="20" customFormat="1" ht="15.75" customHeight="1">
      <c r="A6" s="34"/>
      <c r="B6" s="67"/>
      <c r="C6" s="67"/>
      <c r="D6" s="67"/>
      <c r="E6" s="67"/>
      <c r="F6" s="67"/>
      <c r="G6" s="34"/>
      <c r="H6" s="34"/>
      <c r="I6" s="34"/>
      <c r="J6" s="34"/>
      <c r="K6" s="21" t="s">
        <v>5</v>
      </c>
      <c r="L6" s="22">
        <f>L5/L4</f>
        <v>2199.1176470588234</v>
      </c>
      <c r="M6" s="22">
        <f>M5/M4</f>
        <v>2428.4147709013628</v>
      </c>
      <c r="N6" s="37"/>
      <c r="O6" s="37"/>
      <c r="P6" s="37"/>
      <c r="Q6" s="34"/>
      <c r="R6" s="34"/>
    </row>
    <row r="7" spans="1:18" s="20" customFormat="1" ht="15.75" customHeight="1">
      <c r="A7" s="34"/>
      <c r="B7" s="38"/>
      <c r="C7" s="38"/>
      <c r="D7" s="38"/>
      <c r="E7" s="38"/>
      <c r="F7" s="38"/>
      <c r="G7" s="34"/>
      <c r="H7" s="34"/>
      <c r="I7" s="34"/>
      <c r="J7" s="34"/>
      <c r="K7" s="29"/>
      <c r="L7" s="22"/>
      <c r="M7" s="22"/>
      <c r="N7" s="37"/>
      <c r="O7" s="37"/>
      <c r="P7" s="37"/>
      <c r="Q7" s="34"/>
      <c r="R7" s="34"/>
    </row>
    <row r="8" spans="1:18" s="20" customFormat="1" ht="15.75" customHeight="1">
      <c r="A8" s="34"/>
      <c r="B8" s="71" t="s">
        <v>6</v>
      </c>
      <c r="C8" s="71"/>
      <c r="D8" s="71"/>
      <c r="E8" s="71"/>
      <c r="F8" s="71"/>
      <c r="G8" s="34"/>
      <c r="H8" s="34"/>
      <c r="I8" s="34"/>
      <c r="J8" s="34"/>
      <c r="K8" s="29"/>
      <c r="L8" s="22"/>
      <c r="M8" s="22"/>
      <c r="N8" s="37"/>
      <c r="O8" s="37"/>
      <c r="P8" s="31" t="s">
        <v>7</v>
      </c>
      <c r="Q8" s="34"/>
      <c r="R8" s="34"/>
    </row>
    <row r="9" spans="1:18">
      <c r="L9" s="5"/>
      <c r="M9" s="5"/>
    </row>
    <row r="10" spans="1:18" ht="51" customHeight="1">
      <c r="B10" s="15" t="s">
        <v>8</v>
      </c>
      <c r="C10" s="15" t="s">
        <v>9</v>
      </c>
      <c r="D10" s="15" t="s">
        <v>10</v>
      </c>
      <c r="E10" s="15" t="s">
        <v>11</v>
      </c>
      <c r="F10" s="15" t="s">
        <v>12</v>
      </c>
      <c r="G10" s="15" t="s">
        <v>13</v>
      </c>
      <c r="H10" s="15" t="s">
        <v>14</v>
      </c>
      <c r="I10" s="15" t="s">
        <v>15</v>
      </c>
      <c r="J10" s="27"/>
      <c r="K10" s="15" t="s">
        <v>16</v>
      </c>
      <c r="L10" s="28" t="s">
        <v>17</v>
      </c>
      <c r="M10" s="68" t="s">
        <v>18</v>
      </c>
      <c r="N10" s="69"/>
      <c r="O10" s="69"/>
      <c r="P10" s="70"/>
      <c r="Q10" s="7"/>
    </row>
    <row r="11" spans="1:18" ht="15.95" thickBot="1">
      <c r="Q11" s="7"/>
    </row>
    <row r="12" spans="1:18" s="3" customFormat="1" ht="57.75" customHeight="1" thickBot="1">
      <c r="A12" s="39"/>
      <c r="B12" s="33" t="s">
        <v>19</v>
      </c>
      <c r="C12" s="40" t="s">
        <v>20</v>
      </c>
      <c r="D12" s="40" t="s">
        <v>21</v>
      </c>
      <c r="E12" s="40" t="s">
        <v>22</v>
      </c>
      <c r="F12" s="40" t="s">
        <v>23</v>
      </c>
      <c r="G12" s="40" t="s">
        <v>24</v>
      </c>
      <c r="H12" s="60" t="s">
        <v>25</v>
      </c>
      <c r="I12" s="33" t="s">
        <v>26</v>
      </c>
      <c r="J12" s="39"/>
      <c r="K12" s="41" t="s">
        <v>27</v>
      </c>
      <c r="L12" s="33" t="s">
        <v>28</v>
      </c>
      <c r="M12" s="33" t="s">
        <v>29</v>
      </c>
      <c r="N12" s="33" t="s">
        <v>30</v>
      </c>
      <c r="O12" s="65" t="s">
        <v>26</v>
      </c>
      <c r="P12" s="33" t="s">
        <v>31</v>
      </c>
      <c r="Q12" s="7"/>
      <c r="R12" s="5"/>
    </row>
    <row r="13" spans="1:18" s="3" customFormat="1">
      <c r="A13" s="39"/>
      <c r="B13" s="42"/>
      <c r="C13" s="43"/>
      <c r="D13" s="43"/>
      <c r="E13" s="43"/>
      <c r="F13" s="43"/>
      <c r="G13" s="43"/>
      <c r="H13" s="42"/>
      <c r="I13" s="44"/>
      <c r="J13" s="39"/>
      <c r="K13" s="45"/>
      <c r="L13" s="42"/>
      <c r="M13" s="42"/>
      <c r="N13" s="42"/>
      <c r="O13" s="42"/>
      <c r="P13" s="66"/>
      <c r="Q13" s="7"/>
      <c r="R13" s="5"/>
    </row>
    <row r="14" spans="1:18" s="3" customFormat="1">
      <c r="A14" s="46"/>
      <c r="B14" s="24" t="s">
        <v>32</v>
      </c>
      <c r="C14" s="25" t="s">
        <v>33</v>
      </c>
      <c r="D14" s="25" t="s">
        <v>34</v>
      </c>
      <c r="E14" s="25"/>
      <c r="F14" s="25" t="s">
        <v>35</v>
      </c>
      <c r="G14" s="25" t="s">
        <v>36</v>
      </c>
      <c r="H14" s="24">
        <v>480</v>
      </c>
      <c r="I14" s="24">
        <v>502</v>
      </c>
      <c r="J14" s="47"/>
      <c r="K14" s="59" t="s">
        <v>37</v>
      </c>
      <c r="L14" s="48">
        <v>2</v>
      </c>
      <c r="M14" s="13">
        <f t="shared" ref="M14:M45" si="0">IF(K14="",0,(SUMIF($G$20:$G$999,K14,$H$20:$H$999)))</f>
        <v>4153</v>
      </c>
      <c r="N14" s="14">
        <f>IF(K14="",-1,(-($L$6-(M14/L14))/$L$6))</f>
        <v>-5.5757656814230262E-2</v>
      </c>
      <c r="O14" s="13">
        <f t="shared" ref="O14:O45" si="1">IF(K14="",0,(SUMIF($G$19:$G$999,K14,$I$19:$I$999)))</f>
        <v>5027.8533608921944</v>
      </c>
      <c r="P14" s="14">
        <f>IF(K14="",-1,(-($M$6-(O14/L14))/$M$6))</f>
        <v>3.521305774013006E-2</v>
      </c>
      <c r="Q14" s="7"/>
      <c r="R14" s="5"/>
    </row>
    <row r="15" spans="1:18" s="3" customFormat="1">
      <c r="A15" s="46"/>
      <c r="B15" s="24" t="s">
        <v>38</v>
      </c>
      <c r="C15" s="25" t="s">
        <v>39</v>
      </c>
      <c r="D15" s="25" t="s">
        <v>40</v>
      </c>
      <c r="E15" s="25"/>
      <c r="F15" s="25" t="s">
        <v>35</v>
      </c>
      <c r="G15" s="25" t="s">
        <v>36</v>
      </c>
      <c r="H15" s="24">
        <v>67</v>
      </c>
      <c r="I15" s="24">
        <v>68</v>
      </c>
      <c r="J15" s="47"/>
      <c r="K15" s="57" t="s">
        <v>41</v>
      </c>
      <c r="L15" s="48">
        <v>2</v>
      </c>
      <c r="M15" s="13">
        <f t="shared" si="0"/>
        <v>4230</v>
      </c>
      <c r="N15" s="14">
        <f t="shared" ref="N15:N38" si="2">IF(K15="",-1,(-($L$6-(M15/L15))/$L$6))</f>
        <v>-3.8250635281529978E-2</v>
      </c>
      <c r="O15" s="13">
        <f t="shared" si="1"/>
        <v>4607.5913868998277</v>
      </c>
      <c r="P15" s="14">
        <f t="shared" ref="P15:P38" si="3">IF(K15="",-1,(-($M$6-(O15/L15))/$M$6))</f>
        <v>-5.1317048036729582E-2</v>
      </c>
      <c r="Q15" s="7"/>
      <c r="R15" s="5"/>
    </row>
    <row r="16" spans="1:18" s="3" customFormat="1">
      <c r="A16" s="46"/>
      <c r="B16" s="24" t="s">
        <v>42</v>
      </c>
      <c r="C16" s="25" t="s">
        <v>43</v>
      </c>
      <c r="D16" s="25" t="s">
        <v>44</v>
      </c>
      <c r="E16" s="25"/>
      <c r="F16" s="25"/>
      <c r="G16" s="25" t="s">
        <v>36</v>
      </c>
      <c r="H16" s="24">
        <v>893</v>
      </c>
      <c r="I16" s="24">
        <v>897</v>
      </c>
      <c r="J16" s="47"/>
      <c r="K16" s="59" t="s">
        <v>45</v>
      </c>
      <c r="L16" s="48">
        <v>1</v>
      </c>
      <c r="M16" s="13">
        <f t="shared" si="0"/>
        <v>1891</v>
      </c>
      <c r="N16" s="14">
        <f t="shared" si="2"/>
        <v>-0.14010966965360436</v>
      </c>
      <c r="O16" s="13">
        <f t="shared" si="1"/>
        <v>1975.2744520486008</v>
      </c>
      <c r="P16" s="14">
        <f t="shared" si="3"/>
        <v>-0.18659922690412906</v>
      </c>
      <c r="Q16" s="7"/>
      <c r="R16" s="5"/>
    </row>
    <row r="17" spans="1:18" s="3" customFormat="1">
      <c r="A17" s="46"/>
      <c r="B17" s="24" t="s">
        <v>46</v>
      </c>
      <c r="C17" s="25" t="s">
        <v>47</v>
      </c>
      <c r="D17" s="25" t="s">
        <v>48</v>
      </c>
      <c r="E17" s="25" t="s">
        <v>49</v>
      </c>
      <c r="F17" s="25"/>
      <c r="G17" s="25" t="s">
        <v>36</v>
      </c>
      <c r="H17" s="24">
        <v>759</v>
      </c>
      <c r="I17" s="24">
        <v>780</v>
      </c>
      <c r="J17" s="47"/>
      <c r="K17" s="59" t="s">
        <v>50</v>
      </c>
      <c r="L17" s="48">
        <v>3</v>
      </c>
      <c r="M17" s="13">
        <f t="shared" si="0"/>
        <v>7322</v>
      </c>
      <c r="N17" s="14">
        <f t="shared" si="2"/>
        <v>0.10983906201239355</v>
      </c>
      <c r="O17" s="13">
        <f t="shared" si="1"/>
        <v>9245.1270809908674</v>
      </c>
      <c r="P17" s="14">
        <f t="shared" si="3"/>
        <v>0.26902087070286912</v>
      </c>
      <c r="Q17" s="7"/>
      <c r="R17" s="5"/>
    </row>
    <row r="18" spans="1:18" s="3" customFormat="1">
      <c r="A18" s="46"/>
      <c r="B18" s="24" t="s">
        <v>51</v>
      </c>
      <c r="C18" s="25" t="s">
        <v>52</v>
      </c>
      <c r="D18" s="25" t="s">
        <v>48</v>
      </c>
      <c r="E18" s="25" t="s">
        <v>53</v>
      </c>
      <c r="F18" s="25"/>
      <c r="G18" s="25" t="s">
        <v>36</v>
      </c>
      <c r="H18" s="62">
        <v>803</v>
      </c>
      <c r="I18" s="24">
        <v>824</v>
      </c>
      <c r="J18" s="47"/>
      <c r="K18" s="59" t="s">
        <v>54</v>
      </c>
      <c r="L18" s="48">
        <v>1</v>
      </c>
      <c r="M18" s="13">
        <f t="shared" si="0"/>
        <v>2100</v>
      </c>
      <c r="N18" s="14">
        <f t="shared" si="2"/>
        <v>-4.5071552761802816E-2</v>
      </c>
      <c r="O18" s="13">
        <f t="shared" si="1"/>
        <v>2211.7873612198373</v>
      </c>
      <c r="P18" s="14">
        <f t="shared" si="3"/>
        <v>-8.9205275917968146E-2</v>
      </c>
      <c r="Q18" s="7"/>
      <c r="R18" s="5"/>
    </row>
    <row r="19" spans="1:18" s="3" customFormat="1">
      <c r="A19" s="39"/>
      <c r="B19" s="49"/>
      <c r="C19" s="50"/>
      <c r="D19" s="50"/>
      <c r="E19" s="50"/>
      <c r="F19" s="50"/>
      <c r="G19" s="50"/>
      <c r="H19" s="39"/>
      <c r="I19" s="51"/>
      <c r="J19" s="46"/>
      <c r="K19" s="59" t="s">
        <v>55</v>
      </c>
      <c r="L19" s="48">
        <v>2</v>
      </c>
      <c r="M19" s="13">
        <f t="shared" si="0"/>
        <v>4493</v>
      </c>
      <c r="N19" s="14">
        <f t="shared" si="2"/>
        <v>2.1546074628861892E-2</v>
      </c>
      <c r="O19" s="13">
        <f t="shared" si="1"/>
        <v>4714.7129791109446</v>
      </c>
      <c r="P19" s="14">
        <f t="shared" si="3"/>
        <v>-2.9261179843472755E-2</v>
      </c>
      <c r="Q19" s="7"/>
      <c r="R19" s="5"/>
    </row>
    <row r="20" spans="1:18">
      <c r="A20" s="8"/>
      <c r="B20" s="53" t="s">
        <v>56</v>
      </c>
      <c r="C20" s="32" t="s">
        <v>57</v>
      </c>
      <c r="D20" s="54" t="s">
        <v>57</v>
      </c>
      <c r="E20" s="54" t="s">
        <v>57</v>
      </c>
      <c r="F20" s="54" t="s">
        <v>57</v>
      </c>
      <c r="G20" s="55" t="s">
        <v>58</v>
      </c>
      <c r="H20" s="64">
        <v>1077</v>
      </c>
      <c r="I20" s="52">
        <v>1293.2586595346643</v>
      </c>
      <c r="J20" s="26"/>
      <c r="K20" s="59" t="s">
        <v>59</v>
      </c>
      <c r="L20" s="48">
        <v>2</v>
      </c>
      <c r="M20" s="13">
        <f t="shared" si="0"/>
        <v>4521</v>
      </c>
      <c r="N20" s="14">
        <f t="shared" si="2"/>
        <v>2.7912264277116541E-2</v>
      </c>
      <c r="O20" s="13">
        <f t="shared" si="1"/>
        <v>4800.6596607371821</v>
      </c>
      <c r="P20" s="14">
        <f t="shared" si="3"/>
        <v>-1.1565133299838786E-2</v>
      </c>
      <c r="Q20" s="7"/>
    </row>
    <row r="21" spans="1:18">
      <c r="A21" s="8"/>
      <c r="B21" s="53" t="s">
        <v>60</v>
      </c>
      <c r="C21" s="32" t="s">
        <v>57</v>
      </c>
      <c r="D21" s="54" t="s">
        <v>57</v>
      </c>
      <c r="E21" s="54" t="s">
        <v>57</v>
      </c>
      <c r="F21" s="54" t="s">
        <v>57</v>
      </c>
      <c r="G21" s="55" t="s">
        <v>58</v>
      </c>
      <c r="H21" s="63">
        <v>747</v>
      </c>
      <c r="I21" s="52">
        <v>774.53775198488506</v>
      </c>
      <c r="J21" s="26"/>
      <c r="K21" s="58" t="s">
        <v>61</v>
      </c>
      <c r="L21" s="48">
        <v>2</v>
      </c>
      <c r="M21" s="13">
        <f t="shared" si="0"/>
        <v>4668</v>
      </c>
      <c r="N21" s="14">
        <f t="shared" si="2"/>
        <v>6.1334759930453439E-2</v>
      </c>
      <c r="O21" s="13">
        <f t="shared" si="1"/>
        <v>4938.119285136584</v>
      </c>
      <c r="P21" s="14">
        <f t="shared" si="3"/>
        <v>1.6737203279258161E-2</v>
      </c>
      <c r="Q21" s="7"/>
    </row>
    <row r="22" spans="1:18">
      <c r="A22" s="8"/>
      <c r="B22" s="53" t="s">
        <v>62</v>
      </c>
      <c r="C22" s="32" t="s">
        <v>57</v>
      </c>
      <c r="D22" s="54" t="s">
        <v>57</v>
      </c>
      <c r="E22" s="54" t="s">
        <v>57</v>
      </c>
      <c r="F22" s="54" t="s">
        <v>57</v>
      </c>
      <c r="G22" s="55" t="s">
        <v>58</v>
      </c>
      <c r="H22" s="61">
        <v>2673</v>
      </c>
      <c r="I22" s="52">
        <v>3990.0624638465033</v>
      </c>
      <c r="J22" s="26"/>
      <c r="K22" s="58" t="s">
        <v>63</v>
      </c>
      <c r="L22" s="48">
        <v>2</v>
      </c>
      <c r="M22" s="13">
        <f t="shared" si="0"/>
        <v>4663</v>
      </c>
      <c r="N22" s="14">
        <f t="shared" si="2"/>
        <v>6.0197940350407972E-2</v>
      </c>
      <c r="O22" s="13">
        <f t="shared" si="1"/>
        <v>5084.6542017980573</v>
      </c>
      <c r="P22" s="14">
        <f t="shared" si="3"/>
        <v>4.6908102916613653E-2</v>
      </c>
      <c r="Q22" s="7"/>
    </row>
    <row r="23" spans="1:18">
      <c r="A23" s="8"/>
      <c r="B23" s="53" t="s">
        <v>64</v>
      </c>
      <c r="C23" s="32" t="s">
        <v>57</v>
      </c>
      <c r="D23" s="54" t="s">
        <v>57</v>
      </c>
      <c r="E23" s="54" t="s">
        <v>57</v>
      </c>
      <c r="F23" s="54" t="s">
        <v>57</v>
      </c>
      <c r="G23" s="55" t="s">
        <v>58</v>
      </c>
      <c r="H23" s="61">
        <v>464</v>
      </c>
      <c r="I23" s="52">
        <v>496.30978730045149</v>
      </c>
      <c r="J23" s="26"/>
      <c r="K23" s="58" t="s">
        <v>65</v>
      </c>
      <c r="L23" s="48">
        <v>3</v>
      </c>
      <c r="M23" s="13">
        <f t="shared" si="0"/>
        <v>6708</v>
      </c>
      <c r="N23" s="14">
        <f t="shared" si="2"/>
        <v>1.6771432392670906E-2</v>
      </c>
      <c r="O23" s="13">
        <f t="shared" si="1"/>
        <v>7142.6525174157196</v>
      </c>
      <c r="P23" s="14">
        <f t="shared" si="3"/>
        <v>-1.9572685440310642E-2</v>
      </c>
      <c r="Q23" s="7"/>
    </row>
    <row r="24" spans="1:18">
      <c r="A24" s="8"/>
      <c r="B24" s="53" t="s">
        <v>66</v>
      </c>
      <c r="C24" s="32" t="s">
        <v>57</v>
      </c>
      <c r="D24" s="54" t="s">
        <v>57</v>
      </c>
      <c r="E24" s="54" t="s">
        <v>57</v>
      </c>
      <c r="F24" s="54" t="s">
        <v>57</v>
      </c>
      <c r="G24" s="55" t="s">
        <v>58</v>
      </c>
      <c r="H24" s="61">
        <v>6</v>
      </c>
      <c r="I24" s="52">
        <v>5.539809928781505</v>
      </c>
      <c r="J24" s="26"/>
      <c r="K24" s="58" t="s">
        <v>67</v>
      </c>
      <c r="L24" s="48">
        <v>3</v>
      </c>
      <c r="M24" s="13">
        <f t="shared" si="0"/>
        <v>6818</v>
      </c>
      <c r="N24" s="14">
        <f t="shared" si="2"/>
        <v>3.344478623333777E-2</v>
      </c>
      <c r="O24" s="13">
        <f t="shared" si="1"/>
        <v>7132.6685185309552</v>
      </c>
      <c r="P24" s="14">
        <f t="shared" si="3"/>
        <v>-2.0943126630231096E-2</v>
      </c>
      <c r="Q24" s="7"/>
    </row>
    <row r="25" spans="1:18">
      <c r="A25" s="8"/>
      <c r="B25" s="53" t="s">
        <v>68</v>
      </c>
      <c r="C25" s="32" t="s">
        <v>57</v>
      </c>
      <c r="D25" s="54" t="s">
        <v>57</v>
      </c>
      <c r="E25" s="54" t="s">
        <v>57</v>
      </c>
      <c r="F25" s="54" t="s">
        <v>57</v>
      </c>
      <c r="G25" s="55" t="s">
        <v>69</v>
      </c>
      <c r="H25" s="61">
        <v>2721</v>
      </c>
      <c r="I25" s="52">
        <v>2896.903636943533</v>
      </c>
      <c r="J25" s="26"/>
      <c r="K25" s="58" t="s">
        <v>70</v>
      </c>
      <c r="L25" s="48">
        <v>3</v>
      </c>
      <c r="M25" s="13">
        <f t="shared" si="0"/>
        <v>6660</v>
      </c>
      <c r="N25" s="14">
        <f t="shared" si="2"/>
        <v>9.4957870803798802E-3</v>
      </c>
      <c r="O25" s="13">
        <f t="shared" si="1"/>
        <v>7573.5589003447094</v>
      </c>
      <c r="P25" s="14">
        <f t="shared" si="3"/>
        <v>3.957514329860639E-2</v>
      </c>
      <c r="Q25" s="7"/>
    </row>
    <row r="26" spans="1:18">
      <c r="A26" s="8"/>
      <c r="B26" s="53" t="s">
        <v>71</v>
      </c>
      <c r="C26" s="32" t="s">
        <v>57</v>
      </c>
      <c r="D26" s="54" t="s">
        <v>57</v>
      </c>
      <c r="E26" s="54" t="s">
        <v>57</v>
      </c>
      <c r="F26" s="54" t="s">
        <v>57</v>
      </c>
      <c r="G26" s="55" t="s">
        <v>69</v>
      </c>
      <c r="H26" s="61">
        <v>1245</v>
      </c>
      <c r="I26" s="52">
        <v>1318.5496490694275</v>
      </c>
      <c r="J26" s="26"/>
      <c r="K26" s="58" t="s">
        <v>72</v>
      </c>
      <c r="L26" s="48">
        <v>2</v>
      </c>
      <c r="M26" s="13">
        <f t="shared" si="0"/>
        <v>4010</v>
      </c>
      <c r="N26" s="14">
        <f t="shared" si="2"/>
        <v>-8.8270696803530779E-2</v>
      </c>
      <c r="O26" s="13">
        <f t="shared" si="1"/>
        <v>4227.5629343320779</v>
      </c>
      <c r="P26" s="14">
        <f t="shared" si="3"/>
        <v>-0.12956324739308858</v>
      </c>
      <c r="Q26" s="7"/>
    </row>
    <row r="27" spans="1:18">
      <c r="A27" s="8"/>
      <c r="B27" s="53" t="s">
        <v>73</v>
      </c>
      <c r="C27" s="32" t="s">
        <v>57</v>
      </c>
      <c r="D27" s="54" t="s">
        <v>57</v>
      </c>
      <c r="E27" s="54" t="s">
        <v>57</v>
      </c>
      <c r="F27" s="54" t="s">
        <v>57</v>
      </c>
      <c r="G27" s="55" t="s">
        <v>41</v>
      </c>
      <c r="H27" s="61">
        <v>3827</v>
      </c>
      <c r="I27" s="52">
        <v>4187.7810714620846</v>
      </c>
      <c r="J27" s="26"/>
      <c r="K27" s="58" t="s">
        <v>74</v>
      </c>
      <c r="L27" s="48">
        <v>3</v>
      </c>
      <c r="M27" s="13">
        <f t="shared" si="0"/>
        <v>5547</v>
      </c>
      <c r="N27" s="14">
        <f t="shared" si="2"/>
        <v>-0.1592082385983683</v>
      </c>
      <c r="O27" s="13">
        <f t="shared" si="1"/>
        <v>6527.0055942627696</v>
      </c>
      <c r="P27" s="14">
        <f t="shared" si="3"/>
        <v>-0.10407869467316205</v>
      </c>
      <c r="Q27" s="7"/>
    </row>
    <row r="28" spans="1:18">
      <c r="A28" s="8"/>
      <c r="B28" s="53" t="s">
        <v>75</v>
      </c>
      <c r="C28" s="32" t="s">
        <v>57</v>
      </c>
      <c r="D28" s="54" t="s">
        <v>57</v>
      </c>
      <c r="E28" s="54" t="s">
        <v>57</v>
      </c>
      <c r="F28" s="54" t="s">
        <v>57</v>
      </c>
      <c r="G28" s="55" t="s">
        <v>41</v>
      </c>
      <c r="H28" s="61">
        <v>403</v>
      </c>
      <c r="I28" s="52">
        <v>419.81031543774344</v>
      </c>
      <c r="J28" s="26"/>
      <c r="K28" s="58" t="s">
        <v>58</v>
      </c>
      <c r="L28" s="48">
        <v>2</v>
      </c>
      <c r="M28" s="13">
        <f t="shared" si="0"/>
        <v>4967</v>
      </c>
      <c r="N28" s="14">
        <f t="shared" si="2"/>
        <v>0.12931657081717271</v>
      </c>
      <c r="O28" s="13">
        <f t="shared" si="1"/>
        <v>6559.7084725952855</v>
      </c>
      <c r="P28" s="14">
        <f t="shared" si="3"/>
        <v>0.35061533787337668</v>
      </c>
      <c r="Q28" s="7"/>
    </row>
    <row r="29" spans="1:18">
      <c r="A29" s="8"/>
      <c r="B29" s="53" t="s">
        <v>76</v>
      </c>
      <c r="C29" s="32" t="s">
        <v>57</v>
      </c>
      <c r="D29" s="54" t="s">
        <v>57</v>
      </c>
      <c r="E29" s="54" t="s">
        <v>57</v>
      </c>
      <c r="F29" s="54" t="s">
        <v>57</v>
      </c>
      <c r="G29" s="55" t="s">
        <v>37</v>
      </c>
      <c r="H29" s="61">
        <v>2239</v>
      </c>
      <c r="I29" s="52">
        <v>2353.2007260510736</v>
      </c>
      <c r="J29" s="26"/>
      <c r="K29" s="58" t="s">
        <v>69</v>
      </c>
      <c r="L29" s="48">
        <v>2</v>
      </c>
      <c r="M29" s="13">
        <f t="shared" si="0"/>
        <v>3966</v>
      </c>
      <c r="N29" s="14">
        <f t="shared" si="2"/>
        <v>-9.8274709107930944E-2</v>
      </c>
      <c r="O29" s="13">
        <f t="shared" si="1"/>
        <v>4215.4532860129602</v>
      </c>
      <c r="P29" s="14">
        <f t="shared" si="3"/>
        <v>-0.13205657111690677</v>
      </c>
      <c r="Q29" s="7"/>
    </row>
    <row r="30" spans="1:18">
      <c r="A30" s="8"/>
      <c r="B30" s="53" t="s">
        <v>77</v>
      </c>
      <c r="C30" s="32" t="s">
        <v>57</v>
      </c>
      <c r="D30" s="54" t="s">
        <v>57</v>
      </c>
      <c r="E30" s="54" t="s">
        <v>57</v>
      </c>
      <c r="F30" s="54" t="s">
        <v>57</v>
      </c>
      <c r="G30" s="55" t="s">
        <v>37</v>
      </c>
      <c r="H30" s="61">
        <v>1914</v>
      </c>
      <c r="I30" s="52">
        <v>2674.6526348411207</v>
      </c>
      <c r="J30" s="26"/>
      <c r="K30" s="58" t="s">
        <v>78</v>
      </c>
      <c r="L30" s="48">
        <v>2</v>
      </c>
      <c r="M30" s="13">
        <f t="shared" si="0"/>
        <v>3991</v>
      </c>
      <c r="N30" s="14">
        <f t="shared" si="2"/>
        <v>-9.259061120770358E-2</v>
      </c>
      <c r="O30" s="13">
        <f t="shared" si="1"/>
        <v>4069.808294140244</v>
      </c>
      <c r="P30" s="14">
        <f t="shared" si="3"/>
        <v>-0.16204423912525459</v>
      </c>
      <c r="Q30" s="7"/>
    </row>
    <row r="31" spans="1:18">
      <c r="A31" s="8"/>
      <c r="B31" s="53" t="s">
        <v>79</v>
      </c>
      <c r="C31" s="32" t="s">
        <v>57</v>
      </c>
      <c r="D31" s="54" t="s">
        <v>57</v>
      </c>
      <c r="E31" s="54" t="s">
        <v>57</v>
      </c>
      <c r="F31" s="54" t="s">
        <v>57</v>
      </c>
      <c r="G31" s="55" t="s">
        <v>50</v>
      </c>
      <c r="H31" s="61">
        <v>1742</v>
      </c>
      <c r="I31" s="52">
        <v>3327.5018464241184</v>
      </c>
      <c r="J31" s="26"/>
      <c r="K31" s="58" t="s">
        <v>80</v>
      </c>
      <c r="L31" s="1">
        <v>3</v>
      </c>
      <c r="M31" s="13">
        <f t="shared" si="0"/>
        <v>6967</v>
      </c>
      <c r="N31" s="14">
        <f t="shared" si="2"/>
        <v>5.6029601890241303E-2</v>
      </c>
      <c r="O31" s="13">
        <f t="shared" si="1"/>
        <v>7474.0572064537819</v>
      </c>
      <c r="P31" s="14">
        <f t="shared" si="3"/>
        <v>2.5917167035900229E-2</v>
      </c>
      <c r="Q31" s="7"/>
    </row>
    <row r="32" spans="1:18">
      <c r="A32" s="8"/>
      <c r="B32" s="53" t="s">
        <v>81</v>
      </c>
      <c r="C32" s="32" t="s">
        <v>57</v>
      </c>
      <c r="D32" s="54" t="s">
        <v>57</v>
      </c>
      <c r="E32" s="54" t="s">
        <v>57</v>
      </c>
      <c r="F32" s="54" t="s">
        <v>57</v>
      </c>
      <c r="G32" s="55" t="s">
        <v>50</v>
      </c>
      <c r="H32" s="61">
        <v>1436</v>
      </c>
      <c r="I32" s="52">
        <v>1512.1840500047035</v>
      </c>
      <c r="J32" s="26"/>
      <c r="K32" s="58" t="s">
        <v>82</v>
      </c>
      <c r="L32" s="1">
        <v>1</v>
      </c>
      <c r="M32" s="13">
        <f t="shared" si="0"/>
        <v>2693</v>
      </c>
      <c r="N32" s="14">
        <f t="shared" si="2"/>
        <v>0.22458205162498335</v>
      </c>
      <c r="O32" s="13">
        <f t="shared" si="1"/>
        <v>2851.7742483513321</v>
      </c>
      <c r="P32" s="14">
        <f t="shared" si="3"/>
        <v>0.17433573643304334</v>
      </c>
      <c r="Q32" s="7"/>
    </row>
    <row r="33" spans="1:17">
      <c r="A33" s="8"/>
      <c r="B33" s="53" t="s">
        <v>83</v>
      </c>
      <c r="C33" s="32" t="s">
        <v>57</v>
      </c>
      <c r="D33" s="54" t="s">
        <v>57</v>
      </c>
      <c r="E33" s="54" t="s">
        <v>57</v>
      </c>
      <c r="F33" s="54" t="s">
        <v>57</v>
      </c>
      <c r="G33" s="55" t="s">
        <v>50</v>
      </c>
      <c r="H33" s="61">
        <v>1220</v>
      </c>
      <c r="I33" s="52">
        <v>1323.4940574950447</v>
      </c>
      <c r="J33" s="26"/>
      <c r="K33" s="58" t="s">
        <v>84</v>
      </c>
      <c r="L33" s="1">
        <v>1</v>
      </c>
      <c r="M33" s="13">
        <f t="shared" si="0"/>
        <v>2315</v>
      </c>
      <c r="N33" s="14">
        <f t="shared" si="2"/>
        <v>5.2694931122107845E-2</v>
      </c>
      <c r="O33" s="13">
        <f t="shared" si="1"/>
        <v>2390.7655285286369</v>
      </c>
      <c r="P33" s="14">
        <f t="shared" si="3"/>
        <v>-1.5503629290951603E-2</v>
      </c>
      <c r="Q33" s="7"/>
    </row>
    <row r="34" spans="1:17">
      <c r="A34" s="8"/>
      <c r="B34" s="53" t="s">
        <v>85</v>
      </c>
      <c r="C34" s="32" t="s">
        <v>57</v>
      </c>
      <c r="D34" s="54" t="s">
        <v>57</v>
      </c>
      <c r="E34" s="54" t="s">
        <v>57</v>
      </c>
      <c r="F34" s="54" t="s">
        <v>57</v>
      </c>
      <c r="G34" s="55" t="s">
        <v>50</v>
      </c>
      <c r="H34" s="61">
        <v>2924</v>
      </c>
      <c r="I34" s="52">
        <v>3081.9471270670001</v>
      </c>
      <c r="J34" s="26"/>
      <c r="K34" s="58" t="s">
        <v>86</v>
      </c>
      <c r="L34" s="1">
        <v>2</v>
      </c>
      <c r="M34" s="13">
        <f t="shared" si="0"/>
        <v>3848</v>
      </c>
      <c r="N34" s="14">
        <f t="shared" si="2"/>
        <v>-0.12510365119700409</v>
      </c>
      <c r="O34" s="13">
        <f t="shared" si="1"/>
        <v>4058.1601838270403</v>
      </c>
      <c r="P34" s="14">
        <f t="shared" si="3"/>
        <v>-0.16444253418851518</v>
      </c>
      <c r="Q34" s="7"/>
    </row>
    <row r="35" spans="1:17">
      <c r="A35" s="8"/>
      <c r="B35" s="53" t="s">
        <v>87</v>
      </c>
      <c r="C35" s="32" t="s">
        <v>57</v>
      </c>
      <c r="D35" s="54" t="s">
        <v>57</v>
      </c>
      <c r="E35" s="54" t="s">
        <v>57</v>
      </c>
      <c r="F35" s="54" t="s">
        <v>57</v>
      </c>
      <c r="G35" s="55" t="s">
        <v>67</v>
      </c>
      <c r="H35" s="61">
        <v>1559</v>
      </c>
      <c r="I35" s="52">
        <v>1622.7581325544113</v>
      </c>
      <c r="J35" s="26"/>
      <c r="K35" s="58" t="s">
        <v>88</v>
      </c>
      <c r="L35" s="1">
        <v>1</v>
      </c>
      <c r="M35" s="13">
        <f t="shared" si="0"/>
        <v>2286</v>
      </c>
      <c r="N35" s="14">
        <f t="shared" si="2"/>
        <v>3.9507823993580361E-2</v>
      </c>
      <c r="O35" s="13">
        <f t="shared" si="1"/>
        <v>2427.9658169855388</v>
      </c>
      <c r="P35" s="14">
        <f t="shared" si="3"/>
        <v>-1.8487530268863824E-4</v>
      </c>
      <c r="Q35" s="7"/>
    </row>
    <row r="36" spans="1:17">
      <c r="A36" s="8"/>
      <c r="B36" s="53" t="s">
        <v>89</v>
      </c>
      <c r="C36" s="32" t="s">
        <v>57</v>
      </c>
      <c r="D36" s="54" t="s">
        <v>57</v>
      </c>
      <c r="E36" s="54" t="s">
        <v>57</v>
      </c>
      <c r="F36" s="54" t="s">
        <v>57</v>
      </c>
      <c r="G36" s="55" t="s">
        <v>67</v>
      </c>
      <c r="H36" s="61">
        <v>2259</v>
      </c>
      <c r="I36" s="52">
        <v>2359.8477560074425</v>
      </c>
      <c r="J36" s="26"/>
      <c r="K36" s="58" t="s">
        <v>90</v>
      </c>
      <c r="L36" s="1">
        <v>2</v>
      </c>
      <c r="M36" s="13">
        <f t="shared" si="0"/>
        <v>4429</v>
      </c>
      <c r="N36" s="14">
        <f t="shared" si="2"/>
        <v>6.9947840042798408E-3</v>
      </c>
      <c r="O36" s="13">
        <f t="shared" si="1"/>
        <v>4649.3715711546938</v>
      </c>
      <c r="P36" s="14">
        <f t="shared" si="3"/>
        <v>-4.2714690491490639E-2</v>
      </c>
      <c r="Q36" s="7"/>
    </row>
    <row r="37" spans="1:17">
      <c r="A37" s="8"/>
      <c r="B37" s="53" t="s">
        <v>91</v>
      </c>
      <c r="C37" s="32" t="s">
        <v>57</v>
      </c>
      <c r="D37" s="54" t="s">
        <v>57</v>
      </c>
      <c r="E37" s="54" t="s">
        <v>57</v>
      </c>
      <c r="F37" s="54" t="s">
        <v>57</v>
      </c>
      <c r="G37" s="55" t="s">
        <v>67</v>
      </c>
      <c r="H37" s="61">
        <v>591</v>
      </c>
      <c r="I37" s="52">
        <v>624.10661128794027</v>
      </c>
      <c r="J37" s="26"/>
      <c r="K37" s="58" t="s">
        <v>92</v>
      </c>
      <c r="L37" s="1">
        <v>2</v>
      </c>
      <c r="M37" s="13">
        <f t="shared" si="0"/>
        <v>4357</v>
      </c>
      <c r="N37" s="14">
        <f t="shared" si="2"/>
        <v>-9.3754179483749693E-3</v>
      </c>
      <c r="O37" s="13">
        <f t="shared" si="1"/>
        <v>4569.9270001219347</v>
      </c>
      <c r="P37" s="14">
        <f t="shared" si="3"/>
        <v>-5.9071980849115871E-2</v>
      </c>
      <c r="Q37" s="7"/>
    </row>
    <row r="38" spans="1:17">
      <c r="A38" s="8"/>
      <c r="B38" s="53" t="s">
        <v>93</v>
      </c>
      <c r="C38" s="32" t="s">
        <v>57</v>
      </c>
      <c r="D38" s="54" t="s">
        <v>57</v>
      </c>
      <c r="E38" s="54" t="s">
        <v>57</v>
      </c>
      <c r="F38" s="54" t="s">
        <v>57</v>
      </c>
      <c r="G38" s="55" t="s">
        <v>67</v>
      </c>
      <c r="H38" s="61">
        <v>2409</v>
      </c>
      <c r="I38" s="52">
        <v>2525.9560186811605</v>
      </c>
      <c r="J38" s="26"/>
      <c r="K38" s="58" t="s">
        <v>94</v>
      </c>
      <c r="L38" s="1">
        <v>2</v>
      </c>
      <c r="M38" s="13">
        <f t="shared" si="0"/>
        <v>4552</v>
      </c>
      <c r="N38" s="14">
        <f t="shared" si="2"/>
        <v>3.4960545673398472E-2</v>
      </c>
      <c r="O38" s="13">
        <f t="shared" si="1"/>
        <v>5372.9334740777231</v>
      </c>
      <c r="P38" s="14">
        <f t="shared" si="3"/>
        <v>0.10626354658587288</v>
      </c>
      <c r="Q38" s="7"/>
    </row>
    <row r="39" spans="1:17">
      <c r="A39" s="8"/>
      <c r="B39" s="53" t="s">
        <v>95</v>
      </c>
      <c r="C39" s="32" t="s">
        <v>57</v>
      </c>
      <c r="D39" s="54" t="s">
        <v>57</v>
      </c>
      <c r="E39" s="54" t="s">
        <v>57</v>
      </c>
      <c r="F39" s="54" t="s">
        <v>57</v>
      </c>
      <c r="G39" s="55" t="s">
        <v>70</v>
      </c>
      <c r="H39" s="61">
        <v>2905</v>
      </c>
      <c r="I39" s="52">
        <v>3036.0166782301153</v>
      </c>
      <c r="J39" s="26"/>
      <c r="K39" s="2"/>
      <c r="L39" s="1"/>
      <c r="M39" s="13">
        <f t="shared" si="0"/>
        <v>0</v>
      </c>
      <c r="N39" s="14">
        <f t="shared" ref="N39:N78" si="4">IF(K39="",-1,(-($L$6-(M39/L39))/$L$6))</f>
        <v>-1</v>
      </c>
      <c r="O39" s="13">
        <f t="shared" si="1"/>
        <v>0</v>
      </c>
      <c r="P39" s="14">
        <f t="shared" ref="P39:P78" si="5">IF(K39="",-1,(-($M$6-(O39/L39))/$M$6))</f>
        <v>-1</v>
      </c>
      <c r="Q39" s="7"/>
    </row>
    <row r="40" spans="1:17">
      <c r="A40" s="8"/>
      <c r="B40" s="53" t="s">
        <v>96</v>
      </c>
      <c r="C40" s="32" t="s">
        <v>57</v>
      </c>
      <c r="D40" s="54" t="s">
        <v>57</v>
      </c>
      <c r="E40" s="54" t="s">
        <v>57</v>
      </c>
      <c r="F40" s="54" t="s">
        <v>57</v>
      </c>
      <c r="G40" s="55" t="s">
        <v>70</v>
      </c>
      <c r="H40" s="61">
        <v>1620</v>
      </c>
      <c r="I40" s="52">
        <v>1700.6251241766722</v>
      </c>
      <c r="J40" s="26"/>
      <c r="K40" s="2"/>
      <c r="L40" s="1"/>
      <c r="M40" s="13">
        <f t="shared" si="0"/>
        <v>0</v>
      </c>
      <c r="N40" s="14">
        <f t="shared" si="4"/>
        <v>-1</v>
      </c>
      <c r="O40" s="13">
        <f t="shared" si="1"/>
        <v>0</v>
      </c>
      <c r="P40" s="14">
        <f t="shared" si="5"/>
        <v>-1</v>
      </c>
      <c r="Q40" s="7"/>
    </row>
    <row r="41" spans="1:17">
      <c r="A41" s="8"/>
      <c r="B41" s="53" t="s">
        <v>97</v>
      </c>
      <c r="C41" s="32" t="s">
        <v>57</v>
      </c>
      <c r="D41" s="54" t="s">
        <v>57</v>
      </c>
      <c r="E41" s="54" t="s">
        <v>57</v>
      </c>
      <c r="F41" s="54" t="s">
        <v>57</v>
      </c>
      <c r="G41" s="55" t="s">
        <v>70</v>
      </c>
      <c r="H41" s="61">
        <v>2135</v>
      </c>
      <c r="I41" s="52">
        <v>2836.9170979379214</v>
      </c>
      <c r="J41" s="26"/>
      <c r="K41" s="2"/>
      <c r="L41" s="1"/>
      <c r="M41" s="13">
        <f t="shared" si="0"/>
        <v>0</v>
      </c>
      <c r="N41" s="14">
        <f t="shared" si="4"/>
        <v>-1</v>
      </c>
      <c r="O41" s="13">
        <f t="shared" si="1"/>
        <v>0</v>
      </c>
      <c r="P41" s="14">
        <f t="shared" si="5"/>
        <v>-1</v>
      </c>
      <c r="Q41" s="7"/>
    </row>
    <row r="42" spans="1:17">
      <c r="A42" s="8"/>
      <c r="B42" s="53" t="s">
        <v>98</v>
      </c>
      <c r="C42" s="32" t="s">
        <v>57</v>
      </c>
      <c r="D42" s="54" t="s">
        <v>57</v>
      </c>
      <c r="E42" s="54" t="s">
        <v>57</v>
      </c>
      <c r="F42" s="54" t="s">
        <v>57</v>
      </c>
      <c r="G42" s="55" t="s">
        <v>72</v>
      </c>
      <c r="H42" s="61">
        <v>4010</v>
      </c>
      <c r="I42" s="52">
        <v>4227.5629343320779</v>
      </c>
      <c r="J42" s="26"/>
      <c r="K42" s="2"/>
      <c r="L42" s="1"/>
      <c r="M42" s="13">
        <f t="shared" si="0"/>
        <v>0</v>
      </c>
      <c r="N42" s="14">
        <f t="shared" si="4"/>
        <v>-1</v>
      </c>
      <c r="O42" s="13">
        <f t="shared" si="1"/>
        <v>0</v>
      </c>
      <c r="P42" s="14">
        <f t="shared" si="5"/>
        <v>-1</v>
      </c>
      <c r="Q42" s="7"/>
    </row>
    <row r="43" spans="1:17">
      <c r="A43" s="8"/>
      <c r="B43" s="53" t="s">
        <v>99</v>
      </c>
      <c r="C43" s="32" t="s">
        <v>57</v>
      </c>
      <c r="D43" s="54" t="s">
        <v>57</v>
      </c>
      <c r="E43" s="54" t="s">
        <v>57</v>
      </c>
      <c r="F43" s="54" t="s">
        <v>57</v>
      </c>
      <c r="G43" s="55" t="s">
        <v>80</v>
      </c>
      <c r="H43" s="61">
        <v>1975</v>
      </c>
      <c r="I43" s="52">
        <v>2102.9941436977761</v>
      </c>
      <c r="J43" s="26"/>
      <c r="K43" s="2"/>
      <c r="L43" s="1"/>
      <c r="M43" s="13">
        <f t="shared" si="0"/>
        <v>0</v>
      </c>
      <c r="N43" s="14">
        <f t="shared" si="4"/>
        <v>-1</v>
      </c>
      <c r="O43" s="13">
        <f t="shared" si="1"/>
        <v>0</v>
      </c>
      <c r="P43" s="14">
        <f t="shared" si="5"/>
        <v>-1</v>
      </c>
      <c r="Q43" s="7"/>
    </row>
    <row r="44" spans="1:17">
      <c r="A44" s="8"/>
      <c r="B44" s="53" t="s">
        <v>100</v>
      </c>
      <c r="C44" s="32" t="s">
        <v>57</v>
      </c>
      <c r="D44" s="54" t="s">
        <v>57</v>
      </c>
      <c r="E44" s="54" t="s">
        <v>57</v>
      </c>
      <c r="F44" s="54" t="s">
        <v>57</v>
      </c>
      <c r="G44" s="55" t="s">
        <v>80</v>
      </c>
      <c r="H44" s="61">
        <v>2796</v>
      </c>
      <c r="I44" s="52">
        <v>3058.7454135788485</v>
      </c>
      <c r="J44" s="26"/>
      <c r="K44" s="2"/>
      <c r="L44" s="1"/>
      <c r="M44" s="13">
        <f t="shared" si="0"/>
        <v>0</v>
      </c>
      <c r="N44" s="14">
        <f t="shared" si="4"/>
        <v>-1</v>
      </c>
      <c r="O44" s="13">
        <f t="shared" si="1"/>
        <v>0</v>
      </c>
      <c r="P44" s="14">
        <f t="shared" si="5"/>
        <v>-1</v>
      </c>
      <c r="Q44" s="7"/>
    </row>
    <row r="45" spans="1:17">
      <c r="A45" s="8"/>
      <c r="B45" s="53" t="s">
        <v>101</v>
      </c>
      <c r="C45" s="32" t="s">
        <v>57</v>
      </c>
      <c r="D45" s="54" t="s">
        <v>57</v>
      </c>
      <c r="E45" s="54" t="s">
        <v>57</v>
      </c>
      <c r="F45" s="54" t="s">
        <v>57</v>
      </c>
      <c r="G45" s="55" t="s">
        <v>80</v>
      </c>
      <c r="H45" s="61">
        <v>1859</v>
      </c>
      <c r="I45" s="52">
        <v>1952.1365861347429</v>
      </c>
      <c r="J45" s="26"/>
      <c r="K45" s="2"/>
      <c r="L45" s="1"/>
      <c r="M45" s="13">
        <f t="shared" si="0"/>
        <v>0</v>
      </c>
      <c r="N45" s="14">
        <f t="shared" si="4"/>
        <v>-1</v>
      </c>
      <c r="O45" s="13">
        <f t="shared" si="1"/>
        <v>0</v>
      </c>
      <c r="P45" s="14">
        <f t="shared" si="5"/>
        <v>-1</v>
      </c>
      <c r="Q45" s="7"/>
    </row>
    <row r="46" spans="1:17">
      <c r="A46" s="8"/>
      <c r="B46" s="53" t="s">
        <v>102</v>
      </c>
      <c r="C46" s="32" t="s">
        <v>57</v>
      </c>
      <c r="D46" s="54" t="s">
        <v>57</v>
      </c>
      <c r="E46" s="54" t="s">
        <v>57</v>
      </c>
      <c r="F46" s="54" t="s">
        <v>57</v>
      </c>
      <c r="G46" s="55" t="s">
        <v>80</v>
      </c>
      <c r="H46" s="61">
        <v>337</v>
      </c>
      <c r="I46" s="52">
        <v>360.18106304241417</v>
      </c>
      <c r="J46" s="26"/>
      <c r="K46" s="2"/>
      <c r="L46" s="1"/>
      <c r="M46" s="13">
        <f t="shared" ref="M46:M77" si="6">IF(K46="",0,(SUMIF($G$20:$G$999,K46,$H$20:$H$999)))</f>
        <v>0</v>
      </c>
      <c r="N46" s="14">
        <f t="shared" si="4"/>
        <v>-1</v>
      </c>
      <c r="O46" s="13">
        <f t="shared" ref="O46:O77" si="7">IF(K46="",0,(SUMIF($G$19:$G$999,K46,$I$19:$I$999)))</f>
        <v>0</v>
      </c>
      <c r="P46" s="14">
        <f t="shared" si="5"/>
        <v>-1</v>
      </c>
      <c r="Q46" s="7"/>
    </row>
    <row r="47" spans="1:17">
      <c r="A47" s="8"/>
      <c r="B47" s="53" t="s">
        <v>103</v>
      </c>
      <c r="C47" s="32" t="s">
        <v>57</v>
      </c>
      <c r="D47" s="54" t="s">
        <v>57</v>
      </c>
      <c r="E47" s="54" t="s">
        <v>57</v>
      </c>
      <c r="F47" s="54" t="s">
        <v>57</v>
      </c>
      <c r="G47" s="55" t="s">
        <v>94</v>
      </c>
      <c r="H47" s="61">
        <v>2401</v>
      </c>
      <c r="I47" s="52">
        <v>3110.4962996369763</v>
      </c>
      <c r="J47" s="26"/>
      <c r="K47" s="2"/>
      <c r="L47" s="1"/>
      <c r="M47" s="13">
        <f t="shared" si="6"/>
        <v>0</v>
      </c>
      <c r="N47" s="14">
        <f t="shared" si="4"/>
        <v>-1</v>
      </c>
      <c r="O47" s="13">
        <f t="shared" si="7"/>
        <v>0</v>
      </c>
      <c r="P47" s="14">
        <f t="shared" si="5"/>
        <v>-1</v>
      </c>
      <c r="Q47" s="7"/>
    </row>
    <row r="48" spans="1:17">
      <c r="A48" s="8"/>
      <c r="B48" s="53" t="s">
        <v>104</v>
      </c>
      <c r="C48" s="32" t="s">
        <v>57</v>
      </c>
      <c r="D48" s="54" t="s">
        <v>57</v>
      </c>
      <c r="E48" s="54" t="s">
        <v>57</v>
      </c>
      <c r="F48" s="54" t="s">
        <v>57</v>
      </c>
      <c r="G48" s="55" t="s">
        <v>94</v>
      </c>
      <c r="H48" s="61">
        <v>2151</v>
      </c>
      <c r="I48" s="52">
        <v>2262.4371744407472</v>
      </c>
      <c r="J48" s="26"/>
      <c r="K48" s="2"/>
      <c r="L48" s="1"/>
      <c r="M48" s="13">
        <f t="shared" si="6"/>
        <v>0</v>
      </c>
      <c r="N48" s="14">
        <f t="shared" si="4"/>
        <v>-1</v>
      </c>
      <c r="O48" s="13">
        <f t="shared" si="7"/>
        <v>0</v>
      </c>
      <c r="P48" s="14">
        <f t="shared" si="5"/>
        <v>-1</v>
      </c>
      <c r="Q48" s="7"/>
    </row>
    <row r="49" spans="1:17">
      <c r="A49" s="8"/>
      <c r="B49" s="53" t="s">
        <v>105</v>
      </c>
      <c r="C49" s="32" t="s">
        <v>57</v>
      </c>
      <c r="D49" s="54" t="s">
        <v>57</v>
      </c>
      <c r="E49" s="54" t="s">
        <v>57</v>
      </c>
      <c r="F49" s="54" t="s">
        <v>57</v>
      </c>
      <c r="G49" s="55" t="s">
        <v>74</v>
      </c>
      <c r="H49" s="61">
        <v>3299</v>
      </c>
      <c r="I49" s="52">
        <v>4154.4236856105399</v>
      </c>
      <c r="J49" s="26"/>
      <c r="K49" s="2"/>
      <c r="L49" s="1"/>
      <c r="M49" s="13">
        <f t="shared" si="6"/>
        <v>0</v>
      </c>
      <c r="N49" s="14">
        <f t="shared" si="4"/>
        <v>-1</v>
      </c>
      <c r="O49" s="13">
        <f t="shared" si="7"/>
        <v>0</v>
      </c>
      <c r="P49" s="14">
        <f t="shared" si="5"/>
        <v>-1</v>
      </c>
      <c r="Q49" s="7"/>
    </row>
    <row r="50" spans="1:17">
      <c r="A50" s="8"/>
      <c r="B50" s="53" t="s">
        <v>106</v>
      </c>
      <c r="C50" s="32" t="s">
        <v>57</v>
      </c>
      <c r="D50" s="54" t="s">
        <v>57</v>
      </c>
      <c r="E50" s="54" t="s">
        <v>57</v>
      </c>
      <c r="F50" s="54" t="s">
        <v>57</v>
      </c>
      <c r="G50" s="55" t="s">
        <v>74</v>
      </c>
      <c r="H50" s="61">
        <v>203</v>
      </c>
      <c r="I50" s="52">
        <v>202.68764470432251</v>
      </c>
      <c r="J50" s="26"/>
      <c r="K50" s="2"/>
      <c r="L50" s="1"/>
      <c r="M50" s="13">
        <f t="shared" si="6"/>
        <v>0</v>
      </c>
      <c r="N50" s="14">
        <f t="shared" si="4"/>
        <v>-1</v>
      </c>
      <c r="O50" s="13">
        <f t="shared" si="7"/>
        <v>0</v>
      </c>
      <c r="P50" s="14">
        <f t="shared" si="5"/>
        <v>-1</v>
      </c>
      <c r="Q50" s="7"/>
    </row>
    <row r="51" spans="1:17">
      <c r="A51" s="8"/>
      <c r="B51" s="53" t="s">
        <v>107</v>
      </c>
      <c r="C51" s="32" t="s">
        <v>57</v>
      </c>
      <c r="D51" s="54" t="s">
        <v>57</v>
      </c>
      <c r="E51" s="54" t="s">
        <v>57</v>
      </c>
      <c r="F51" s="54" t="s">
        <v>57</v>
      </c>
      <c r="G51" s="55" t="s">
        <v>74</v>
      </c>
      <c r="H51" s="61">
        <v>2045</v>
      </c>
      <c r="I51" s="52">
        <v>2169.8942639479073</v>
      </c>
      <c r="J51" s="26"/>
      <c r="K51" s="2"/>
      <c r="L51" s="1"/>
      <c r="M51" s="13">
        <f t="shared" si="6"/>
        <v>0</v>
      </c>
      <c r="N51" s="14">
        <f t="shared" si="4"/>
        <v>-1</v>
      </c>
      <c r="O51" s="13">
        <f t="shared" si="7"/>
        <v>0</v>
      </c>
      <c r="P51" s="14">
        <f t="shared" si="5"/>
        <v>-1</v>
      </c>
      <c r="Q51" s="7"/>
    </row>
    <row r="52" spans="1:17">
      <c r="A52" s="8"/>
      <c r="B52" s="53" t="s">
        <v>108</v>
      </c>
      <c r="C52" s="32" t="s">
        <v>57</v>
      </c>
      <c r="D52" s="54" t="s">
        <v>57</v>
      </c>
      <c r="E52" s="54" t="s">
        <v>57</v>
      </c>
      <c r="F52" s="54" t="s">
        <v>57</v>
      </c>
      <c r="G52" s="55" t="s">
        <v>55</v>
      </c>
      <c r="H52" s="61">
        <v>1277</v>
      </c>
      <c r="I52" s="52">
        <v>1333.4869243442974</v>
      </c>
      <c r="J52" s="26"/>
      <c r="K52" s="2"/>
      <c r="L52" s="1"/>
      <c r="M52" s="13">
        <f t="shared" si="6"/>
        <v>0</v>
      </c>
      <c r="N52" s="14">
        <f t="shared" si="4"/>
        <v>-1</v>
      </c>
      <c r="O52" s="13">
        <f t="shared" si="7"/>
        <v>0</v>
      </c>
      <c r="P52" s="14">
        <f t="shared" si="5"/>
        <v>-1</v>
      </c>
      <c r="Q52" s="7"/>
    </row>
    <row r="53" spans="1:17">
      <c r="A53" s="8"/>
      <c r="B53" s="53" t="s">
        <v>109</v>
      </c>
      <c r="C53" s="32" t="s">
        <v>57</v>
      </c>
      <c r="D53" s="54" t="s">
        <v>57</v>
      </c>
      <c r="E53" s="54" t="s">
        <v>57</v>
      </c>
      <c r="F53" s="54" t="s">
        <v>57</v>
      </c>
      <c r="G53" s="55" t="s">
        <v>55</v>
      </c>
      <c r="H53" s="61">
        <v>1810</v>
      </c>
      <c r="I53" s="52">
        <v>1888.4634891552585</v>
      </c>
      <c r="J53" s="26"/>
      <c r="K53" s="2"/>
      <c r="L53" s="1"/>
      <c r="M53" s="13">
        <f t="shared" si="6"/>
        <v>0</v>
      </c>
      <c r="N53" s="14">
        <f t="shared" si="4"/>
        <v>-1</v>
      </c>
      <c r="O53" s="13">
        <f t="shared" si="7"/>
        <v>0</v>
      </c>
      <c r="P53" s="14">
        <f t="shared" si="5"/>
        <v>-1</v>
      </c>
      <c r="Q53" s="7"/>
    </row>
    <row r="54" spans="1:17">
      <c r="A54" s="8"/>
      <c r="B54" s="53" t="s">
        <v>110</v>
      </c>
      <c r="C54" s="32" t="s">
        <v>57</v>
      </c>
      <c r="D54" s="54" t="s">
        <v>57</v>
      </c>
      <c r="E54" s="54" t="s">
        <v>57</v>
      </c>
      <c r="F54" s="54" t="s">
        <v>57</v>
      </c>
      <c r="G54" s="55" t="s">
        <v>55</v>
      </c>
      <c r="H54" s="61">
        <v>1406</v>
      </c>
      <c r="I54" s="52">
        <v>1492.7625656113885</v>
      </c>
      <c r="J54" s="26"/>
      <c r="K54" s="2"/>
      <c r="L54" s="1"/>
      <c r="M54" s="13">
        <f t="shared" si="6"/>
        <v>0</v>
      </c>
      <c r="N54" s="14">
        <f t="shared" si="4"/>
        <v>-1</v>
      </c>
      <c r="O54" s="13">
        <f t="shared" si="7"/>
        <v>0</v>
      </c>
      <c r="P54" s="14">
        <f t="shared" si="5"/>
        <v>-1</v>
      </c>
      <c r="Q54" s="7"/>
    </row>
    <row r="55" spans="1:17">
      <c r="A55" s="8"/>
      <c r="B55" s="53" t="s">
        <v>111</v>
      </c>
      <c r="C55" s="32" t="s">
        <v>57</v>
      </c>
      <c r="D55" s="56" t="s">
        <v>82</v>
      </c>
      <c r="E55" s="54" t="s">
        <v>57</v>
      </c>
      <c r="F55" s="54" t="s">
        <v>112</v>
      </c>
      <c r="G55" s="55" t="s">
        <v>82</v>
      </c>
      <c r="H55" s="61">
        <v>2368</v>
      </c>
      <c r="I55" s="52">
        <v>2519.5800034237959</v>
      </c>
      <c r="J55" s="26"/>
      <c r="K55" s="2"/>
      <c r="L55" s="1"/>
      <c r="M55" s="13">
        <f t="shared" si="6"/>
        <v>0</v>
      </c>
      <c r="N55" s="14">
        <f t="shared" si="4"/>
        <v>-1</v>
      </c>
      <c r="O55" s="13">
        <f t="shared" si="7"/>
        <v>0</v>
      </c>
      <c r="P55" s="14">
        <f t="shared" si="5"/>
        <v>-1</v>
      </c>
      <c r="Q55" s="7"/>
    </row>
    <row r="56" spans="1:17">
      <c r="A56" s="8"/>
      <c r="B56" s="53" t="s">
        <v>113</v>
      </c>
      <c r="C56" s="32" t="s">
        <v>57</v>
      </c>
      <c r="D56" s="56" t="s">
        <v>57</v>
      </c>
      <c r="E56" s="54" t="s">
        <v>57</v>
      </c>
      <c r="F56" s="54" t="s">
        <v>57</v>
      </c>
      <c r="G56" s="55" t="s">
        <v>82</v>
      </c>
      <c r="H56" s="61">
        <v>325</v>
      </c>
      <c r="I56" s="52">
        <v>332.19424492753609</v>
      </c>
      <c r="J56" s="26"/>
      <c r="K56" s="2"/>
      <c r="L56" s="1"/>
      <c r="M56" s="13">
        <f t="shared" si="6"/>
        <v>0</v>
      </c>
      <c r="N56" s="14">
        <f t="shared" si="4"/>
        <v>-1</v>
      </c>
      <c r="O56" s="13">
        <f t="shared" si="7"/>
        <v>0</v>
      </c>
      <c r="P56" s="14">
        <f t="shared" si="5"/>
        <v>-1</v>
      </c>
      <c r="Q56" s="7"/>
    </row>
    <row r="57" spans="1:17">
      <c r="A57" s="8"/>
      <c r="B57" s="53" t="s">
        <v>114</v>
      </c>
      <c r="C57" s="32" t="s">
        <v>57</v>
      </c>
      <c r="D57" s="56" t="s">
        <v>115</v>
      </c>
      <c r="E57" s="56" t="s">
        <v>116</v>
      </c>
      <c r="F57" s="56" t="s">
        <v>117</v>
      </c>
      <c r="G57" s="55" t="s">
        <v>88</v>
      </c>
      <c r="H57" s="61">
        <v>2286</v>
      </c>
      <c r="I57" s="52">
        <v>2427.9658169855388</v>
      </c>
      <c r="J57" s="26"/>
      <c r="K57" s="2"/>
      <c r="L57" s="1"/>
      <c r="M57" s="13">
        <f t="shared" si="6"/>
        <v>0</v>
      </c>
      <c r="N57" s="14">
        <f t="shared" si="4"/>
        <v>-1</v>
      </c>
      <c r="O57" s="13">
        <f t="shared" si="7"/>
        <v>0</v>
      </c>
      <c r="P57" s="14">
        <f t="shared" si="5"/>
        <v>-1</v>
      </c>
      <c r="Q57" s="7"/>
    </row>
    <row r="58" spans="1:17">
      <c r="A58" s="8"/>
      <c r="B58" s="53" t="s">
        <v>118</v>
      </c>
      <c r="C58" s="32" t="s">
        <v>57</v>
      </c>
      <c r="D58" s="56" t="s">
        <v>115</v>
      </c>
      <c r="E58" s="56" t="s">
        <v>119</v>
      </c>
      <c r="F58" s="56" t="s">
        <v>117</v>
      </c>
      <c r="G58" s="55" t="s">
        <v>86</v>
      </c>
      <c r="H58" s="61">
        <v>1250</v>
      </c>
      <c r="I58" s="52">
        <v>1320.9831833773287</v>
      </c>
      <c r="J58" s="26"/>
      <c r="K58" s="2"/>
      <c r="L58" s="1"/>
      <c r="M58" s="13">
        <f t="shared" si="6"/>
        <v>0</v>
      </c>
      <c r="N58" s="14">
        <f t="shared" si="4"/>
        <v>-1</v>
      </c>
      <c r="O58" s="13">
        <f t="shared" si="7"/>
        <v>0</v>
      </c>
      <c r="P58" s="14">
        <f t="shared" si="5"/>
        <v>-1</v>
      </c>
      <c r="Q58" s="7"/>
    </row>
    <row r="59" spans="1:17">
      <c r="A59" s="8"/>
      <c r="B59" s="53" t="s">
        <v>120</v>
      </c>
      <c r="C59" s="32" t="s">
        <v>57</v>
      </c>
      <c r="D59" s="56" t="s">
        <v>115</v>
      </c>
      <c r="E59" s="56" t="s">
        <v>119</v>
      </c>
      <c r="F59" s="56" t="s">
        <v>117</v>
      </c>
      <c r="G59" s="55" t="s">
        <v>86</v>
      </c>
      <c r="H59" s="61">
        <v>1459</v>
      </c>
      <c r="I59" s="52">
        <v>1536.0844601548351</v>
      </c>
      <c r="J59" s="26"/>
      <c r="K59" s="2"/>
      <c r="L59" s="1"/>
      <c r="M59" s="13">
        <f t="shared" si="6"/>
        <v>0</v>
      </c>
      <c r="N59" s="14">
        <f t="shared" si="4"/>
        <v>-1</v>
      </c>
      <c r="O59" s="13">
        <f t="shared" si="7"/>
        <v>0</v>
      </c>
      <c r="P59" s="14">
        <f t="shared" si="5"/>
        <v>-1</v>
      </c>
      <c r="Q59" s="7"/>
    </row>
    <row r="60" spans="1:17">
      <c r="A60" s="8"/>
      <c r="B60" s="53" t="s">
        <v>121</v>
      </c>
      <c r="C60" s="32" t="s">
        <v>57</v>
      </c>
      <c r="D60" s="56" t="s">
        <v>115</v>
      </c>
      <c r="E60" s="56" t="s">
        <v>119</v>
      </c>
      <c r="F60" s="56" t="s">
        <v>117</v>
      </c>
      <c r="G60" s="55" t="s">
        <v>86</v>
      </c>
      <c r="H60" s="61">
        <v>1139</v>
      </c>
      <c r="I60" s="52">
        <v>1201.0925402948765</v>
      </c>
      <c r="J60" s="26"/>
      <c r="K60" s="2"/>
      <c r="L60" s="1"/>
      <c r="M60" s="13">
        <f t="shared" si="6"/>
        <v>0</v>
      </c>
      <c r="N60" s="14">
        <f t="shared" si="4"/>
        <v>-1</v>
      </c>
      <c r="O60" s="13">
        <f t="shared" si="7"/>
        <v>0</v>
      </c>
      <c r="P60" s="14">
        <f t="shared" si="5"/>
        <v>-1</v>
      </c>
      <c r="Q60" s="7"/>
    </row>
    <row r="61" spans="1:17">
      <c r="A61" s="8"/>
      <c r="B61" s="53" t="s">
        <v>122</v>
      </c>
      <c r="C61" s="32" t="s">
        <v>57</v>
      </c>
      <c r="D61" s="56" t="s">
        <v>115</v>
      </c>
      <c r="E61" s="56" t="s">
        <v>123</v>
      </c>
      <c r="F61" s="56" t="s">
        <v>117</v>
      </c>
      <c r="G61" s="55" t="s">
        <v>90</v>
      </c>
      <c r="H61" s="61">
        <v>2103</v>
      </c>
      <c r="I61" s="52">
        <v>2185.1473549115681</v>
      </c>
      <c r="J61" s="26"/>
      <c r="K61" s="2"/>
      <c r="L61" s="1"/>
      <c r="M61" s="13">
        <f t="shared" si="6"/>
        <v>0</v>
      </c>
      <c r="N61" s="14">
        <f t="shared" si="4"/>
        <v>-1</v>
      </c>
      <c r="O61" s="13">
        <f t="shared" si="7"/>
        <v>0</v>
      </c>
      <c r="P61" s="14">
        <f t="shared" si="5"/>
        <v>-1</v>
      </c>
      <c r="Q61" s="7"/>
    </row>
    <row r="62" spans="1:17">
      <c r="A62" s="8"/>
      <c r="B62" s="53" t="s">
        <v>124</v>
      </c>
      <c r="C62" s="32" t="s">
        <v>57</v>
      </c>
      <c r="D62" s="56" t="s">
        <v>115</v>
      </c>
      <c r="E62" s="56" t="s">
        <v>123</v>
      </c>
      <c r="F62" s="56" t="s">
        <v>117</v>
      </c>
      <c r="G62" s="55" t="s">
        <v>90</v>
      </c>
      <c r="H62" s="61">
        <v>1135</v>
      </c>
      <c r="I62" s="52">
        <v>1189.3987408335931</v>
      </c>
      <c r="J62" s="26"/>
      <c r="K62" s="2"/>
      <c r="L62" s="1"/>
      <c r="M62" s="13">
        <f t="shared" si="6"/>
        <v>0</v>
      </c>
      <c r="N62" s="14">
        <f t="shared" si="4"/>
        <v>-1</v>
      </c>
      <c r="O62" s="13">
        <f t="shared" si="7"/>
        <v>0</v>
      </c>
      <c r="P62" s="14">
        <f t="shared" si="5"/>
        <v>-1</v>
      </c>
    </row>
    <row r="63" spans="1:17">
      <c r="A63" s="8"/>
      <c r="B63" s="53" t="s">
        <v>125</v>
      </c>
      <c r="C63" s="32" t="s">
        <v>57</v>
      </c>
      <c r="D63" s="56" t="s">
        <v>126</v>
      </c>
      <c r="E63" s="56" t="s">
        <v>57</v>
      </c>
      <c r="F63" s="56" t="s">
        <v>127</v>
      </c>
      <c r="G63" s="55" t="s">
        <v>90</v>
      </c>
      <c r="H63" s="61">
        <v>723</v>
      </c>
      <c r="I63" s="52">
        <v>746.79523527330537</v>
      </c>
      <c r="J63" s="26"/>
      <c r="K63" s="2"/>
      <c r="L63" s="1"/>
      <c r="M63" s="13">
        <f t="shared" si="6"/>
        <v>0</v>
      </c>
      <c r="N63" s="14">
        <f t="shared" si="4"/>
        <v>-1</v>
      </c>
      <c r="O63" s="13">
        <f t="shared" si="7"/>
        <v>0</v>
      </c>
      <c r="P63" s="14">
        <f t="shared" si="5"/>
        <v>-1</v>
      </c>
    </row>
    <row r="64" spans="1:17">
      <c r="A64" s="8"/>
      <c r="B64" s="53" t="s">
        <v>128</v>
      </c>
      <c r="C64" s="32" t="s">
        <v>57</v>
      </c>
      <c r="D64" s="56" t="s">
        <v>126</v>
      </c>
      <c r="E64" s="56" t="s">
        <v>57</v>
      </c>
      <c r="F64" s="56" t="s">
        <v>127</v>
      </c>
      <c r="G64" s="55" t="s">
        <v>90</v>
      </c>
      <c r="H64" s="61">
        <v>468</v>
      </c>
      <c r="I64" s="52">
        <v>528.03024013622701</v>
      </c>
      <c r="J64" s="26"/>
      <c r="K64" s="2"/>
      <c r="L64" s="1"/>
      <c r="M64" s="13">
        <f t="shared" si="6"/>
        <v>0</v>
      </c>
      <c r="N64" s="14">
        <f t="shared" si="4"/>
        <v>-1</v>
      </c>
      <c r="O64" s="13">
        <f t="shared" si="7"/>
        <v>0</v>
      </c>
      <c r="P64" s="14">
        <f t="shared" si="5"/>
        <v>-1</v>
      </c>
    </row>
    <row r="65" spans="1:16">
      <c r="A65" s="8"/>
      <c r="B65" s="53" t="s">
        <v>129</v>
      </c>
      <c r="C65" s="32" t="s">
        <v>57</v>
      </c>
      <c r="D65" s="56" t="s">
        <v>130</v>
      </c>
      <c r="E65" s="56" t="s">
        <v>131</v>
      </c>
      <c r="F65" s="56" t="s">
        <v>132</v>
      </c>
      <c r="G65" s="55" t="s">
        <v>45</v>
      </c>
      <c r="H65" s="61">
        <v>531</v>
      </c>
      <c r="I65" s="52">
        <v>561.07169140517749</v>
      </c>
      <c r="J65" s="26"/>
      <c r="K65" s="2"/>
      <c r="L65" s="1"/>
      <c r="M65" s="13">
        <f t="shared" si="6"/>
        <v>0</v>
      </c>
      <c r="N65" s="14">
        <f t="shared" si="4"/>
        <v>-1</v>
      </c>
      <c r="O65" s="13">
        <f t="shared" si="7"/>
        <v>0</v>
      </c>
      <c r="P65" s="14">
        <f t="shared" si="5"/>
        <v>-1</v>
      </c>
    </row>
    <row r="66" spans="1:16">
      <c r="A66" s="8"/>
      <c r="B66" s="53" t="s">
        <v>133</v>
      </c>
      <c r="C66" s="32" t="s">
        <v>57</v>
      </c>
      <c r="D66" s="56" t="s">
        <v>130</v>
      </c>
      <c r="E66" s="56" t="s">
        <v>134</v>
      </c>
      <c r="F66" s="56" t="s">
        <v>132</v>
      </c>
      <c r="G66" s="55" t="s">
        <v>45</v>
      </c>
      <c r="H66" s="61">
        <v>171</v>
      </c>
      <c r="I66" s="52">
        <v>179.75242524171554</v>
      </c>
      <c r="J66" s="26"/>
      <c r="K66" s="2"/>
      <c r="L66" s="1"/>
      <c r="M66" s="13">
        <f t="shared" si="6"/>
        <v>0</v>
      </c>
      <c r="N66" s="14">
        <f t="shared" si="4"/>
        <v>-1</v>
      </c>
      <c r="O66" s="13">
        <f t="shared" si="7"/>
        <v>0</v>
      </c>
      <c r="P66" s="14">
        <f t="shared" si="5"/>
        <v>-1</v>
      </c>
    </row>
    <row r="67" spans="1:16">
      <c r="A67" s="8"/>
      <c r="B67" s="53" t="s">
        <v>135</v>
      </c>
      <c r="C67" s="32" t="s">
        <v>57</v>
      </c>
      <c r="D67" s="56" t="s">
        <v>136</v>
      </c>
      <c r="E67" s="56" t="s">
        <v>57</v>
      </c>
      <c r="F67" s="56" t="s">
        <v>137</v>
      </c>
      <c r="G67" s="55" t="s">
        <v>45</v>
      </c>
      <c r="H67" s="61">
        <v>1189</v>
      </c>
      <c r="I67" s="52">
        <v>1234.4503354017079</v>
      </c>
      <c r="J67" s="26"/>
      <c r="K67" s="2"/>
      <c r="L67" s="1"/>
      <c r="M67" s="13">
        <f t="shared" si="6"/>
        <v>0</v>
      </c>
      <c r="N67" s="14">
        <f t="shared" si="4"/>
        <v>-1</v>
      </c>
      <c r="O67" s="13">
        <f t="shared" si="7"/>
        <v>0</v>
      </c>
      <c r="P67" s="14">
        <f t="shared" si="5"/>
        <v>-1</v>
      </c>
    </row>
    <row r="68" spans="1:16">
      <c r="A68" s="8"/>
      <c r="B68" s="53" t="s">
        <v>138</v>
      </c>
      <c r="C68" s="32" t="s">
        <v>57</v>
      </c>
      <c r="D68" s="56" t="s">
        <v>139</v>
      </c>
      <c r="E68" s="56" t="s">
        <v>57</v>
      </c>
      <c r="F68" s="56" t="s">
        <v>140</v>
      </c>
      <c r="G68" s="55" t="s">
        <v>54</v>
      </c>
      <c r="H68" s="61">
        <v>881</v>
      </c>
      <c r="I68" s="52">
        <v>925.45055299641865</v>
      </c>
      <c r="J68" s="26"/>
      <c r="K68" s="2"/>
      <c r="L68" s="1"/>
      <c r="M68" s="13">
        <f t="shared" si="6"/>
        <v>0</v>
      </c>
      <c r="N68" s="14">
        <f t="shared" si="4"/>
        <v>-1</v>
      </c>
      <c r="O68" s="13">
        <f t="shared" si="7"/>
        <v>0</v>
      </c>
      <c r="P68" s="14">
        <f t="shared" si="5"/>
        <v>-1</v>
      </c>
    </row>
    <row r="69" spans="1:16">
      <c r="A69" s="8"/>
      <c r="B69" s="53" t="s">
        <v>141</v>
      </c>
      <c r="C69" s="32" t="s">
        <v>57</v>
      </c>
      <c r="D69" s="56" t="s">
        <v>142</v>
      </c>
      <c r="E69" s="56" t="s">
        <v>57</v>
      </c>
      <c r="F69" s="56" t="s">
        <v>143</v>
      </c>
      <c r="G69" s="55" t="s">
        <v>54</v>
      </c>
      <c r="H69" s="61">
        <v>1219</v>
      </c>
      <c r="I69" s="52">
        <v>1286.3368082234185</v>
      </c>
      <c r="J69" s="26"/>
      <c r="K69" s="2"/>
      <c r="L69" s="1"/>
      <c r="M69" s="13">
        <f t="shared" si="6"/>
        <v>0</v>
      </c>
      <c r="N69" s="14">
        <f t="shared" si="4"/>
        <v>-1</v>
      </c>
      <c r="O69" s="13">
        <f t="shared" si="7"/>
        <v>0</v>
      </c>
      <c r="P69" s="14">
        <f t="shared" si="5"/>
        <v>-1</v>
      </c>
    </row>
    <row r="70" spans="1:16">
      <c r="A70" s="8"/>
      <c r="B70" s="53" t="s">
        <v>144</v>
      </c>
      <c r="C70" s="32" t="s">
        <v>57</v>
      </c>
      <c r="D70" s="56" t="s">
        <v>145</v>
      </c>
      <c r="E70" s="56" t="s">
        <v>57</v>
      </c>
      <c r="F70" s="56" t="s">
        <v>146</v>
      </c>
      <c r="G70" s="55" t="s">
        <v>92</v>
      </c>
      <c r="H70" s="61">
        <v>1056</v>
      </c>
      <c r="I70" s="52">
        <v>1109.7433344921601</v>
      </c>
      <c r="J70" s="26"/>
      <c r="K70" s="2"/>
      <c r="L70" s="1"/>
      <c r="M70" s="13">
        <f t="shared" si="6"/>
        <v>0</v>
      </c>
      <c r="N70" s="14">
        <f t="shared" si="4"/>
        <v>-1</v>
      </c>
      <c r="O70" s="13">
        <f t="shared" si="7"/>
        <v>0</v>
      </c>
      <c r="P70" s="14">
        <f t="shared" si="5"/>
        <v>-1</v>
      </c>
    </row>
    <row r="71" spans="1:16">
      <c r="A71" s="8"/>
      <c r="B71" s="53" t="s">
        <v>147</v>
      </c>
      <c r="C71" s="32" t="s">
        <v>57</v>
      </c>
      <c r="D71" s="56" t="s">
        <v>148</v>
      </c>
      <c r="E71" s="56" t="s">
        <v>57</v>
      </c>
      <c r="F71" s="56" t="s">
        <v>149</v>
      </c>
      <c r="G71" s="55" t="s">
        <v>92</v>
      </c>
      <c r="H71" s="61">
        <v>2537</v>
      </c>
      <c r="I71" s="52">
        <v>2660.1092306246333</v>
      </c>
      <c r="J71" s="26"/>
      <c r="K71" s="2"/>
      <c r="L71" s="1"/>
      <c r="M71" s="13">
        <f t="shared" si="6"/>
        <v>0</v>
      </c>
      <c r="N71" s="14">
        <f t="shared" si="4"/>
        <v>-1</v>
      </c>
      <c r="O71" s="13">
        <f t="shared" si="7"/>
        <v>0</v>
      </c>
      <c r="P71" s="14">
        <f t="shared" si="5"/>
        <v>-1</v>
      </c>
    </row>
    <row r="72" spans="1:16">
      <c r="A72" s="8"/>
      <c r="B72" s="53" t="s">
        <v>150</v>
      </c>
      <c r="C72" s="32" t="s">
        <v>57</v>
      </c>
      <c r="D72" s="56" t="s">
        <v>151</v>
      </c>
      <c r="E72" s="56" t="s">
        <v>57</v>
      </c>
      <c r="F72" s="56" t="s">
        <v>152</v>
      </c>
      <c r="G72" s="55" t="s">
        <v>92</v>
      </c>
      <c r="H72" s="61">
        <v>375</v>
      </c>
      <c r="I72" s="52">
        <v>400.33660936912389</v>
      </c>
      <c r="J72" s="26"/>
      <c r="K72" s="2"/>
      <c r="L72" s="1"/>
      <c r="M72" s="13">
        <f t="shared" si="6"/>
        <v>0</v>
      </c>
      <c r="N72" s="14">
        <f t="shared" si="4"/>
        <v>-1</v>
      </c>
      <c r="O72" s="13">
        <f t="shared" si="7"/>
        <v>0</v>
      </c>
      <c r="P72" s="14">
        <f t="shared" si="5"/>
        <v>-1</v>
      </c>
    </row>
    <row r="73" spans="1:16">
      <c r="A73" s="8"/>
      <c r="B73" s="53" t="s">
        <v>153</v>
      </c>
      <c r="C73" s="32" t="s">
        <v>57</v>
      </c>
      <c r="D73" s="56" t="s">
        <v>151</v>
      </c>
      <c r="E73" s="56" t="s">
        <v>57</v>
      </c>
      <c r="F73" s="56" t="s">
        <v>152</v>
      </c>
      <c r="G73" s="55" t="s">
        <v>92</v>
      </c>
      <c r="H73" s="61">
        <v>389</v>
      </c>
      <c r="I73" s="52">
        <v>399.73782563601713</v>
      </c>
      <c r="J73" s="26"/>
      <c r="K73" s="2"/>
      <c r="L73" s="1"/>
      <c r="M73" s="13">
        <f t="shared" si="6"/>
        <v>0</v>
      </c>
      <c r="N73" s="14">
        <f t="shared" si="4"/>
        <v>-1</v>
      </c>
      <c r="O73" s="13">
        <f t="shared" si="7"/>
        <v>0</v>
      </c>
      <c r="P73" s="14">
        <f t="shared" si="5"/>
        <v>-1</v>
      </c>
    </row>
    <row r="74" spans="1:16">
      <c r="A74" s="8"/>
      <c r="B74" s="53" t="s">
        <v>154</v>
      </c>
      <c r="C74" s="32" t="s">
        <v>57</v>
      </c>
      <c r="D74" s="56" t="s">
        <v>155</v>
      </c>
      <c r="E74" s="56" t="s">
        <v>57</v>
      </c>
      <c r="F74" s="56" t="s">
        <v>156</v>
      </c>
      <c r="G74" s="55" t="s">
        <v>84</v>
      </c>
      <c r="H74" s="61">
        <v>2315</v>
      </c>
      <c r="I74" s="52">
        <v>2390.7655285286369</v>
      </c>
      <c r="J74" s="26"/>
      <c r="K74" s="2"/>
      <c r="L74" s="1"/>
      <c r="M74" s="13">
        <f t="shared" si="6"/>
        <v>0</v>
      </c>
      <c r="N74" s="14">
        <f t="shared" si="4"/>
        <v>-1</v>
      </c>
      <c r="O74" s="13">
        <f t="shared" si="7"/>
        <v>0</v>
      </c>
      <c r="P74" s="14">
        <f t="shared" si="5"/>
        <v>-1</v>
      </c>
    </row>
    <row r="75" spans="1:16">
      <c r="A75" s="8"/>
      <c r="B75" s="53" t="s">
        <v>157</v>
      </c>
      <c r="C75" s="32" t="s">
        <v>57</v>
      </c>
      <c r="D75" s="56" t="s">
        <v>158</v>
      </c>
      <c r="E75" s="56" t="s">
        <v>159</v>
      </c>
      <c r="F75" s="56" t="s">
        <v>160</v>
      </c>
      <c r="G75" s="55" t="s">
        <v>63</v>
      </c>
      <c r="H75" s="61">
        <v>1998</v>
      </c>
      <c r="I75" s="52">
        <v>2142.8161758376746</v>
      </c>
      <c r="J75" s="26"/>
      <c r="K75" s="2"/>
      <c r="L75" s="1"/>
      <c r="M75" s="13">
        <f t="shared" si="6"/>
        <v>0</v>
      </c>
      <c r="N75" s="14">
        <f t="shared" si="4"/>
        <v>-1</v>
      </c>
      <c r="O75" s="13">
        <f t="shared" si="7"/>
        <v>0</v>
      </c>
      <c r="P75" s="14">
        <f t="shared" si="5"/>
        <v>-1</v>
      </c>
    </row>
    <row r="76" spans="1:16">
      <c r="A76" s="8"/>
      <c r="B76" s="53" t="s">
        <v>161</v>
      </c>
      <c r="C76" s="32" t="s">
        <v>57</v>
      </c>
      <c r="D76" s="56" t="s">
        <v>158</v>
      </c>
      <c r="E76" s="56" t="s">
        <v>159</v>
      </c>
      <c r="F76" s="56" t="s">
        <v>160</v>
      </c>
      <c r="G76" s="55" t="s">
        <v>63</v>
      </c>
      <c r="H76" s="61">
        <v>2665</v>
      </c>
      <c r="I76" s="52">
        <v>2941.8380259603832</v>
      </c>
      <c r="J76" s="26"/>
      <c r="K76" s="2"/>
      <c r="L76" s="1"/>
      <c r="M76" s="13">
        <f t="shared" si="6"/>
        <v>0</v>
      </c>
      <c r="N76" s="14">
        <f t="shared" si="4"/>
        <v>-1</v>
      </c>
      <c r="O76" s="13">
        <f t="shared" si="7"/>
        <v>0</v>
      </c>
      <c r="P76" s="14">
        <f t="shared" si="5"/>
        <v>-1</v>
      </c>
    </row>
    <row r="77" spans="1:16">
      <c r="A77" s="8"/>
      <c r="B77" s="53" t="s">
        <v>162</v>
      </c>
      <c r="C77" s="32" t="s">
        <v>57</v>
      </c>
      <c r="D77" s="56" t="s">
        <v>158</v>
      </c>
      <c r="E77" s="56" t="s">
        <v>163</v>
      </c>
      <c r="F77" s="56" t="s">
        <v>160</v>
      </c>
      <c r="G77" s="55" t="s">
        <v>59</v>
      </c>
      <c r="H77" s="61">
        <v>1986</v>
      </c>
      <c r="I77" s="52">
        <v>2100.6544907586908</v>
      </c>
      <c r="J77" s="26"/>
      <c r="K77" s="2"/>
      <c r="L77" s="1"/>
      <c r="M77" s="13">
        <f t="shared" si="6"/>
        <v>0</v>
      </c>
      <c r="N77" s="14">
        <f t="shared" si="4"/>
        <v>-1</v>
      </c>
      <c r="O77" s="13">
        <f t="shared" si="7"/>
        <v>0</v>
      </c>
      <c r="P77" s="14">
        <f t="shared" si="5"/>
        <v>-1</v>
      </c>
    </row>
    <row r="78" spans="1:16">
      <c r="A78" s="8"/>
      <c r="B78" s="53" t="s">
        <v>164</v>
      </c>
      <c r="C78" s="32" t="s">
        <v>57</v>
      </c>
      <c r="D78" s="56" t="s">
        <v>158</v>
      </c>
      <c r="E78" s="56" t="s">
        <v>163</v>
      </c>
      <c r="F78" s="56" t="s">
        <v>160</v>
      </c>
      <c r="G78" s="55" t="s">
        <v>59</v>
      </c>
      <c r="H78" s="61">
        <v>620</v>
      </c>
      <c r="I78" s="52">
        <v>657.01317390819736</v>
      </c>
      <c r="J78" s="26"/>
      <c r="K78" s="2"/>
      <c r="L78" s="1"/>
      <c r="M78" s="13">
        <f t="shared" ref="M78:M91" si="8">IF(K78="",0,(SUMIF($G$20:$G$999,K78,$H$20:$H$999)))</f>
        <v>0</v>
      </c>
      <c r="N78" s="14">
        <f t="shared" si="4"/>
        <v>-1</v>
      </c>
      <c r="O78" s="13">
        <f t="shared" ref="O78:O91" si="9">IF(K78="",0,(SUMIF($G$19:$G$999,K78,$I$19:$I$999)))</f>
        <v>0</v>
      </c>
      <c r="P78" s="14">
        <f t="shared" si="5"/>
        <v>-1</v>
      </c>
    </row>
    <row r="79" spans="1:16">
      <c r="A79" s="8"/>
      <c r="B79" s="53" t="s">
        <v>165</v>
      </c>
      <c r="C79" s="32" t="s">
        <v>57</v>
      </c>
      <c r="D79" s="56" t="s">
        <v>158</v>
      </c>
      <c r="E79" s="56" t="s">
        <v>163</v>
      </c>
      <c r="F79" s="56" t="s">
        <v>160</v>
      </c>
      <c r="G79" s="55" t="s">
        <v>59</v>
      </c>
      <c r="H79" s="61">
        <v>1915</v>
      </c>
      <c r="I79" s="52">
        <v>2042.9919960702935</v>
      </c>
      <c r="J79" s="26"/>
      <c r="K79" s="2"/>
      <c r="L79" s="1"/>
      <c r="M79" s="13">
        <f t="shared" si="8"/>
        <v>0</v>
      </c>
      <c r="N79" s="14">
        <f t="shared" ref="N79:N91" si="10">IF(K79="",-1,(-($L$6-(M79/L79))/$L$6))</f>
        <v>-1</v>
      </c>
      <c r="O79" s="13">
        <f t="shared" si="9"/>
        <v>0</v>
      </c>
      <c r="P79" s="14">
        <f t="shared" ref="P79:P91" si="11">IF(K79="",-1,(-($M$6-(O79/L79))/$M$6))</f>
        <v>-1</v>
      </c>
    </row>
    <row r="80" spans="1:16">
      <c r="A80" s="8"/>
      <c r="B80" s="53" t="s">
        <v>166</v>
      </c>
      <c r="C80" s="32" t="s">
        <v>57</v>
      </c>
      <c r="D80" s="56" t="s">
        <v>158</v>
      </c>
      <c r="E80" s="56" t="s">
        <v>167</v>
      </c>
      <c r="F80" s="56" t="s">
        <v>160</v>
      </c>
      <c r="G80" s="55" t="s">
        <v>61</v>
      </c>
      <c r="H80" s="61">
        <v>2119</v>
      </c>
      <c r="I80" s="52">
        <v>2254.8797382896182</v>
      </c>
      <c r="J80" s="26"/>
      <c r="K80" s="2"/>
      <c r="L80" s="1"/>
      <c r="M80" s="13">
        <f t="shared" si="8"/>
        <v>0</v>
      </c>
      <c r="N80" s="14">
        <f t="shared" si="10"/>
        <v>-1</v>
      </c>
      <c r="O80" s="13">
        <f t="shared" si="9"/>
        <v>0</v>
      </c>
      <c r="P80" s="14">
        <f t="shared" si="11"/>
        <v>-1</v>
      </c>
    </row>
    <row r="81" spans="1:16">
      <c r="A81" s="8"/>
      <c r="B81" s="53" t="s">
        <v>168</v>
      </c>
      <c r="C81" s="32" t="s">
        <v>57</v>
      </c>
      <c r="D81" s="56" t="s">
        <v>158</v>
      </c>
      <c r="E81" s="56" t="s">
        <v>167</v>
      </c>
      <c r="F81" s="56" t="s">
        <v>160</v>
      </c>
      <c r="G81" s="55" t="s">
        <v>61</v>
      </c>
      <c r="H81" s="61">
        <v>2549</v>
      </c>
      <c r="I81" s="52">
        <v>2683.2395468469658</v>
      </c>
      <c r="J81" s="26"/>
      <c r="K81" s="2"/>
      <c r="L81" s="1"/>
      <c r="M81" s="13">
        <f t="shared" si="8"/>
        <v>0</v>
      </c>
      <c r="N81" s="14">
        <f t="shared" si="10"/>
        <v>-1</v>
      </c>
      <c r="O81" s="13">
        <f t="shared" si="9"/>
        <v>0</v>
      </c>
      <c r="P81" s="14">
        <f t="shared" si="11"/>
        <v>-1</v>
      </c>
    </row>
    <row r="82" spans="1:16">
      <c r="A82" s="8"/>
      <c r="B82" s="53" t="s">
        <v>169</v>
      </c>
      <c r="C82" s="32" t="s">
        <v>57</v>
      </c>
      <c r="D82" s="56" t="s">
        <v>65</v>
      </c>
      <c r="E82" s="56" t="s">
        <v>57</v>
      </c>
      <c r="F82" s="56" t="s">
        <v>170</v>
      </c>
      <c r="G82" s="55" t="s">
        <v>65</v>
      </c>
      <c r="H82" s="61">
        <v>3571</v>
      </c>
      <c r="I82" s="52">
        <v>3915.4180610595545</v>
      </c>
      <c r="J82" s="26"/>
      <c r="K82" s="2"/>
      <c r="L82" s="1"/>
      <c r="M82" s="13">
        <f t="shared" si="8"/>
        <v>0</v>
      </c>
      <c r="N82" s="14">
        <f t="shared" si="10"/>
        <v>-1</v>
      </c>
      <c r="O82" s="13">
        <f t="shared" si="9"/>
        <v>0</v>
      </c>
      <c r="P82" s="14">
        <f t="shared" si="11"/>
        <v>-1</v>
      </c>
    </row>
    <row r="83" spans="1:16">
      <c r="A83" s="8"/>
      <c r="B83" s="53" t="s">
        <v>171</v>
      </c>
      <c r="C83" s="32" t="s">
        <v>57</v>
      </c>
      <c r="D83" s="56" t="s">
        <v>172</v>
      </c>
      <c r="E83" s="56" t="s">
        <v>57</v>
      </c>
      <c r="F83" s="56" t="s">
        <v>173</v>
      </c>
      <c r="G83" s="55" t="s">
        <v>65</v>
      </c>
      <c r="H83" s="61">
        <v>253</v>
      </c>
      <c r="I83" s="52">
        <v>273.95786768611322</v>
      </c>
      <c r="J83" s="26"/>
      <c r="K83" s="2"/>
      <c r="L83" s="1"/>
      <c r="M83" s="13">
        <f t="shared" si="8"/>
        <v>0</v>
      </c>
      <c r="N83" s="14">
        <f t="shared" si="10"/>
        <v>-1</v>
      </c>
      <c r="O83" s="13">
        <f t="shared" si="9"/>
        <v>0</v>
      </c>
      <c r="P83" s="14">
        <f t="shared" si="11"/>
        <v>-1</v>
      </c>
    </row>
    <row r="84" spans="1:16">
      <c r="A84" s="8"/>
      <c r="B84" s="53" t="s">
        <v>174</v>
      </c>
      <c r="C84" s="32" t="s">
        <v>57</v>
      </c>
      <c r="D84" s="56" t="s">
        <v>175</v>
      </c>
      <c r="E84" s="56" t="s">
        <v>57</v>
      </c>
      <c r="F84" s="56" t="s">
        <v>176</v>
      </c>
      <c r="G84" s="55" t="s">
        <v>65</v>
      </c>
      <c r="H84" s="61">
        <v>1412</v>
      </c>
      <c r="I84" s="52">
        <v>1467.191323116338</v>
      </c>
      <c r="J84" s="26"/>
      <c r="K84" s="2"/>
      <c r="L84" s="1"/>
      <c r="M84" s="13">
        <f t="shared" si="8"/>
        <v>0</v>
      </c>
      <c r="N84" s="14">
        <f t="shared" si="10"/>
        <v>-1</v>
      </c>
      <c r="O84" s="13">
        <f t="shared" si="9"/>
        <v>0</v>
      </c>
      <c r="P84" s="14">
        <f t="shared" si="11"/>
        <v>-1</v>
      </c>
    </row>
    <row r="85" spans="1:16">
      <c r="A85" s="8"/>
      <c r="B85" s="53" t="s">
        <v>177</v>
      </c>
      <c r="C85" s="32" t="s">
        <v>57</v>
      </c>
      <c r="D85" s="56" t="s">
        <v>57</v>
      </c>
      <c r="E85" s="56" t="s">
        <v>57</v>
      </c>
      <c r="F85" s="56" t="s">
        <v>57</v>
      </c>
      <c r="G85" s="55" t="s">
        <v>65</v>
      </c>
      <c r="H85" s="61">
        <v>373</v>
      </c>
      <c r="I85" s="52">
        <v>336.89429272213471</v>
      </c>
      <c r="J85" s="26"/>
      <c r="K85" s="2"/>
      <c r="L85" s="1"/>
      <c r="M85" s="13">
        <f t="shared" si="8"/>
        <v>0</v>
      </c>
      <c r="N85" s="14">
        <f t="shared" si="10"/>
        <v>-1</v>
      </c>
      <c r="O85" s="13">
        <f t="shared" si="9"/>
        <v>0</v>
      </c>
      <c r="P85" s="14">
        <f t="shared" si="11"/>
        <v>-1</v>
      </c>
    </row>
    <row r="86" spans="1:16">
      <c r="A86" s="8"/>
      <c r="B86" s="53" t="s">
        <v>178</v>
      </c>
      <c r="C86" s="32" t="s">
        <v>57</v>
      </c>
      <c r="D86" s="56" t="s">
        <v>57</v>
      </c>
      <c r="E86" s="56" t="s">
        <v>57</v>
      </c>
      <c r="F86" s="56" t="s">
        <v>57</v>
      </c>
      <c r="G86" s="55" t="s">
        <v>65</v>
      </c>
      <c r="H86" s="61">
        <v>1099</v>
      </c>
      <c r="I86" s="52">
        <v>1149.1909728315788</v>
      </c>
      <c r="J86" s="26"/>
      <c r="K86" s="2"/>
      <c r="L86" s="1"/>
      <c r="M86" s="13">
        <f t="shared" si="8"/>
        <v>0</v>
      </c>
      <c r="N86" s="14">
        <f t="shared" si="10"/>
        <v>-1</v>
      </c>
      <c r="O86" s="13">
        <f t="shared" si="9"/>
        <v>0</v>
      </c>
      <c r="P86" s="14">
        <f t="shared" si="11"/>
        <v>-1</v>
      </c>
    </row>
    <row r="87" spans="1:16">
      <c r="A87" s="8"/>
      <c r="B87" s="53" t="s">
        <v>179</v>
      </c>
      <c r="C87" s="32" t="s">
        <v>57</v>
      </c>
      <c r="D87" s="56" t="s">
        <v>78</v>
      </c>
      <c r="E87" s="56" t="s">
        <v>180</v>
      </c>
      <c r="F87" s="56" t="s">
        <v>181</v>
      </c>
      <c r="G87" s="55" t="s">
        <v>78</v>
      </c>
      <c r="H87" s="61">
        <v>814</v>
      </c>
      <c r="I87" s="52">
        <v>853.39484021621558</v>
      </c>
      <c r="J87" s="26"/>
      <c r="K87" s="2"/>
      <c r="L87" s="1"/>
      <c r="M87" s="13">
        <f t="shared" si="8"/>
        <v>0</v>
      </c>
      <c r="N87" s="14">
        <f t="shared" si="10"/>
        <v>-1</v>
      </c>
      <c r="O87" s="13">
        <f t="shared" si="9"/>
        <v>0</v>
      </c>
      <c r="P87" s="14">
        <f t="shared" si="11"/>
        <v>-1</v>
      </c>
    </row>
    <row r="88" spans="1:16">
      <c r="A88" s="8"/>
      <c r="B88" s="53" t="s">
        <v>182</v>
      </c>
      <c r="C88" s="32" t="s">
        <v>57</v>
      </c>
      <c r="D88" s="56" t="s">
        <v>78</v>
      </c>
      <c r="E88" s="56" t="s">
        <v>183</v>
      </c>
      <c r="F88" s="56" t="s">
        <v>181</v>
      </c>
      <c r="G88" s="55" t="s">
        <v>78</v>
      </c>
      <c r="H88" s="61">
        <v>2648</v>
      </c>
      <c r="I88" s="52">
        <v>2637.4134539240285</v>
      </c>
      <c r="J88" s="26"/>
      <c r="K88" s="2"/>
      <c r="L88" s="1"/>
      <c r="M88" s="13">
        <f t="shared" si="8"/>
        <v>0</v>
      </c>
      <c r="N88" s="14">
        <f t="shared" si="10"/>
        <v>-1</v>
      </c>
      <c r="O88" s="13">
        <f t="shared" si="9"/>
        <v>0</v>
      </c>
      <c r="P88" s="14">
        <f t="shared" si="11"/>
        <v>-1</v>
      </c>
    </row>
    <row r="89" spans="1:16">
      <c r="A89" s="8"/>
      <c r="B89" s="53" t="s">
        <v>184</v>
      </c>
      <c r="C89" s="32" t="s">
        <v>57</v>
      </c>
      <c r="D89" s="56" t="s">
        <v>78</v>
      </c>
      <c r="E89" s="56" t="s">
        <v>185</v>
      </c>
      <c r="F89" s="56" t="s">
        <v>181</v>
      </c>
      <c r="G89" s="55" t="s">
        <v>78</v>
      </c>
      <c r="H89" s="61">
        <v>529</v>
      </c>
      <c r="I89" s="11">
        <v>579</v>
      </c>
      <c r="J89" s="26"/>
      <c r="K89" s="2"/>
      <c r="L89" s="1"/>
      <c r="M89" s="13">
        <f t="shared" si="8"/>
        <v>0</v>
      </c>
      <c r="N89" s="14">
        <f t="shared" si="10"/>
        <v>-1</v>
      </c>
      <c r="O89" s="13">
        <f t="shared" si="9"/>
        <v>0</v>
      </c>
      <c r="P89" s="14">
        <f t="shared" si="11"/>
        <v>-1</v>
      </c>
    </row>
    <row r="90" spans="1:16">
      <c r="A90" s="8"/>
      <c r="B90" s="1"/>
      <c r="C90" s="9"/>
      <c r="D90" s="10"/>
      <c r="E90" s="10"/>
      <c r="F90" s="10"/>
      <c r="G90" s="10"/>
      <c r="H90" s="11"/>
      <c r="I90" s="11"/>
      <c r="J90" s="26"/>
      <c r="K90" s="2"/>
      <c r="L90" s="1"/>
      <c r="M90" s="13">
        <f t="shared" si="8"/>
        <v>0</v>
      </c>
      <c r="N90" s="14">
        <f t="shared" si="10"/>
        <v>-1</v>
      </c>
      <c r="O90" s="13">
        <f t="shared" si="9"/>
        <v>0</v>
      </c>
      <c r="P90" s="14">
        <f t="shared" si="11"/>
        <v>-1</v>
      </c>
    </row>
    <row r="91" spans="1:16">
      <c r="A91" s="8"/>
      <c r="J91" s="26"/>
      <c r="K91" s="2"/>
      <c r="L91" s="1"/>
      <c r="M91" s="13">
        <f t="shared" si="8"/>
        <v>0</v>
      </c>
      <c r="N91" s="14">
        <f t="shared" si="10"/>
        <v>-1</v>
      </c>
      <c r="O91" s="13">
        <f t="shared" si="9"/>
        <v>0</v>
      </c>
      <c r="P91" s="14">
        <f t="shared" si="11"/>
        <v>-1</v>
      </c>
    </row>
  </sheetData>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M91 O14:O91">
    <cfRule type="cellIs" dxfId="3" priority="1" stopIfTrue="1" operator="equal">
      <formula>0</formula>
    </cfRule>
  </conditionalFormatting>
  <conditionalFormatting sqref="N14:N91 P14:P91">
    <cfRule type="cellIs" dxfId="2" priority="3" stopIfTrue="1" operator="notBetween">
      <formula>-0.2049</formula>
      <formula>0.2049</formula>
    </cfRule>
  </conditionalFormatting>
  <conditionalFormatting sqref="N14:N91 P14:P91">
    <cfRule type="cellIs" dxfId="1" priority="2" stopIfTrue="1" operator="equal">
      <formula>-1</formula>
    </cfRule>
  </conditionalFormatting>
  <conditionalFormatting sqref="N14:N91 P14:P91">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101</Value>
    </TaxCatchAll>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2024</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Dacorum</TermName>
          <TermId xmlns="http://schemas.microsoft.com/office/infopath/2007/PartnerControls">320f1e86-2487-4c63-95ba-e55a450e2cb0</TermId>
        </TermInfo>
      </Terms>
    </d08e702f979e48d3863205ea645082c2>
    <lcf76f155ced4ddcb4097134ff3c332f xmlns="35c427ae-ee92-4f02-8f0e-d19b42060870">
      <Terms xmlns="http://schemas.microsoft.com/office/infopath/2007/PartnerControls"/>
    </lcf76f155ced4ddcb4097134ff3c332f>
  </documentManagement>
</p:propertie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B049D8D8DF1B2D49A0863912C53CA4E5" ma:contentTypeVersion="12" ma:contentTypeDescription="Parent Document Content Type for all review documents" ma:contentTypeScope="" ma:versionID="8d2d8f4f852f70794c46a8177d152b72">
  <xsd:schema xmlns:xsd="http://www.w3.org/2001/XMLSchema" xmlns:xs="http://www.w3.org/2001/XMLSchema" xmlns:p="http://schemas.microsoft.com/office/2006/metadata/properties" xmlns:ns1="http://schemas.microsoft.com/sharepoint/v3" xmlns:ns2="07a766d4-cf60-4260-9f49-242aaa07e1bd" xmlns:ns3="d23c6157-5623-4293-b83e-785d6ba7de2d" xmlns:ns4="35c427ae-ee92-4f02-8f0e-d19b42060870" targetNamespace="http://schemas.microsoft.com/office/2006/metadata/properties" ma:root="true" ma:fieldsID="9bbaf8600d1a5fdc3bb2f4cb74bca92c" ns1:_="" ns2:_="" ns3:_="" ns4:_="">
    <xsd:import namespace="http://schemas.microsoft.com/sharepoint/v3"/>
    <xsd:import namespace="07a766d4-cf60-4260-9f49-242aaa07e1bd"/>
    <xsd:import namespace="d23c6157-5623-4293-b83e-785d6ba7de2d"/>
    <xsd:import namespace="35c427ae-ee92-4f02-8f0e-d19b42060870"/>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MediaServiceSearchProperties" minOccurs="0"/>
                <xsd:element ref="ns3:SharedWithUsers" minOccurs="0"/>
                <xsd:element ref="ns3:SharedWithDetail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c427ae-ee92-4f02-8f0e-d19b42060870"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5B7FDA-1106-4372-997E-8FE17782560C}"/>
</file>

<file path=customXml/itemProps2.xml><?xml version="1.0" encoding="utf-8"?>
<ds:datastoreItem xmlns:ds="http://schemas.openxmlformats.org/officeDocument/2006/customXml" ds:itemID="{055CE93A-1DB3-4564-9BE2-5882A0F1CDB2}"/>
</file>

<file path=customXml/itemProps3.xml><?xml version="1.0" encoding="utf-8"?>
<ds:datastoreItem xmlns:ds="http://schemas.openxmlformats.org/officeDocument/2006/customXml" ds:itemID="{77BAC0C3-7CB7-4C3D-8C63-B3C372721FBD}"/>
</file>

<file path=customXml/itemProps4.xml><?xml version="1.0" encoding="utf-8"?>
<ds:datastoreItem xmlns:ds="http://schemas.openxmlformats.org/officeDocument/2006/customXml" ds:itemID="{BC956B00-99AE-4315-AA26-C6F036D3B774}"/>
</file>

<file path=customXml/itemProps5.xml><?xml version="1.0" encoding="utf-8"?>
<ds:datastoreItem xmlns:ds="http://schemas.openxmlformats.org/officeDocument/2006/customXml" ds:itemID="{7CDC4CFD-FD09-42BB-920C-635557E3846E}"/>
</file>

<file path=customXml/itemProps6.xml><?xml version="1.0" encoding="utf-8"?>
<ds:datastoreItem xmlns:ds="http://schemas.openxmlformats.org/officeDocument/2006/customXml" ds:itemID="{AD6988A9-1146-4D04-BC78-B68FA41FB866}"/>
</file>

<file path=customXml/itemProps7.xml><?xml version="1.0" encoding="utf-8"?>
<ds:datastoreItem xmlns:ds="http://schemas.openxmlformats.org/officeDocument/2006/customXml" ds:itemID="{4C1DE274-EFF0-4630-B066-493C6358DE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2024-05-10T10:11:38Z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0x010100E7BD6A8A66F7CB4BBA2B02F0531791BE0026A9A75CCCA16F4693F1FE45F71519DE00B049D8D8DF1B2D49A0863912C53CA4E5</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101;#Dacorum|320f1e86-2487-4c63-95ba-e55a450e2cb0</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