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defaultThemeVersion="166925"/>
  <mc:AlternateContent xmlns:mc="http://schemas.openxmlformats.org/markup-compatibility/2006">
    <mc:Choice Requires="x15">
      <x15ac:absPath xmlns:x15ac="http://schemas.microsoft.com/office/spreadsheetml/2010/11/ac" url="https://lgbce.sharepoint.com/sites/ReviewSystem/Thanet/Review Documents/Thanet/2.2 Scheming Notes/"/>
    </mc:Choice>
  </mc:AlternateContent>
  <xr:revisionPtr revIDLastSave="0" documentId="8_{629CE3B8-D888-44FB-82C1-D4759AE27701}" xr6:coauthVersionLast="47" xr6:coauthVersionMax="47" xr10:uidLastSave="{00000000-0000-0000-0000-000000000000}"/>
  <bookViews>
    <workbookView xWindow="-120" yWindow="-120" windowWidth="29040" windowHeight="1752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7" l="1"/>
  <c r="O12" i="7"/>
  <c r="O15" i="7"/>
  <c r="O16" i="7"/>
  <c r="O17" i="7"/>
  <c r="O19" i="7"/>
  <c r="O20" i="7"/>
  <c r="O21" i="7"/>
  <c r="O23" i="7"/>
  <c r="O24" i="7"/>
  <c r="O25" i="7"/>
  <c r="O13" i="7"/>
  <c r="O18" i="7"/>
  <c r="O22" i="7"/>
  <c r="O26" i="7"/>
  <c r="M11" i="7"/>
  <c r="M12" i="7"/>
  <c r="M13" i="7"/>
  <c r="M14" i="7"/>
  <c r="O14" i="7"/>
  <c r="M15" i="7"/>
  <c r="M16" i="7"/>
  <c r="M17" i="7"/>
  <c r="M18" i="7"/>
  <c r="M19" i="7"/>
  <c r="M20" i="7"/>
  <c r="M21" i="7"/>
  <c r="M22" i="7"/>
  <c r="M23" i="7"/>
  <c r="M24" i="7"/>
  <c r="M25" i="7"/>
  <c r="M26" i="7"/>
  <c r="M27" i="7"/>
  <c r="O27" i="7"/>
  <c r="M28" i="7"/>
  <c r="O28" i="7"/>
  <c r="M29" i="7"/>
  <c r="O29" i="7"/>
  <c r="M30" i="7"/>
  <c r="O30" i="7"/>
  <c r="M31" i="7"/>
  <c r="O31" i="7"/>
  <c r="M32" i="7"/>
  <c r="O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O10" i="7"/>
  <c r="M4" i="7"/>
  <c r="L4" i="7"/>
  <c r="L5" i="7"/>
  <c r="O11" i="7"/>
  <c r="M5" i="7"/>
  <c r="L6" i="7" l="1"/>
  <c r="N29" i="7" s="1"/>
  <c r="N31" i="7"/>
  <c r="N18" i="7"/>
  <c r="N24" i="7"/>
  <c r="N17" i="7"/>
  <c r="N27" i="7"/>
  <c r="N16" i="7"/>
  <c r="N30" i="7"/>
  <c r="N26" i="7"/>
  <c r="N15" i="7"/>
  <c r="N25" i="7"/>
  <c r="N19" i="7"/>
  <c r="N22" i="7"/>
  <c r="N32" i="7"/>
  <c r="N21" i="7"/>
  <c r="N28" i="7"/>
  <c r="N20" i="7"/>
  <c r="N14" i="7"/>
  <c r="N13" i="7"/>
  <c r="N12" i="7"/>
  <c r="N11" i="7"/>
  <c r="M6" i="7"/>
  <c r="P22" i="7" s="1"/>
  <c r="N10" i="7"/>
  <c r="N23" i="7"/>
  <c r="P25" i="7" l="1"/>
  <c r="P26" i="7"/>
  <c r="P21" i="7"/>
  <c r="P18" i="7"/>
  <c r="P17" i="7"/>
  <c r="P15" i="7"/>
  <c r="P28" i="7"/>
  <c r="P12" i="7"/>
  <c r="P31" i="7"/>
  <c r="P29" i="7"/>
  <c r="P32" i="7"/>
  <c r="P20" i="7"/>
  <c r="P30" i="7"/>
  <c r="P19" i="7"/>
  <c r="P27" i="7"/>
  <c r="P16" i="7"/>
  <c r="P24" i="7"/>
  <c r="P23" i="7"/>
  <c r="P13" i="7"/>
  <c r="P11" i="7"/>
  <c r="P14" i="7"/>
  <c r="P10" i="7"/>
</calcChain>
</file>

<file path=xl/sharedStrings.xml><?xml version="1.0" encoding="utf-8"?>
<sst xmlns="http://schemas.openxmlformats.org/spreadsheetml/2006/main" count="244" uniqueCount="129">
  <si>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</si>
  <si>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</si>
  <si>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</si>
  <si>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</si>
  <si>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</si>
  <si>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</si>
  <si>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</si>
  <si>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</si>
  <si>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</si>
  <si>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</si>
  <si>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</si>
  <si>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</si>
  <si>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</si>
  <si>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</si>
  <si>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</si>
  <si>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</si>
  <si>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</si>
  <si>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</si>
  <si>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</si>
  <si>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</si>
  <si>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</si>
  <si>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</si>
  <si>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</si>
  <si>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</si>
  <si>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</si>
  <si>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</si>
  <si>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</si>
  <si>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</si>
  <si>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</si>
  <si>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</si>
  <si>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</si>
  <si>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</si>
  <si>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</si>
  <si>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</si>
  <si>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</si>
  <si>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</si>
  <si>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2024</t>
  </si>
  <si>
    <t>Electorate 2030</t>
  </si>
  <si>
    <t>Name of ward</t>
  </si>
  <si>
    <t>Number of cllrs per ward</t>
  </si>
  <si>
    <t>Variance 2024</t>
  </si>
  <si>
    <t>Variance 2030</t>
  </si>
  <si>
    <t>BSA</t>
  </si>
  <si>
    <t>Broadstairs &amp; St Peters</t>
  </si>
  <si>
    <t>Kingsgate</t>
  </si>
  <si>
    <t>Beacon Road</t>
  </si>
  <si>
    <t>BSB</t>
  </si>
  <si>
    <t>Birchington North</t>
  </si>
  <si>
    <t>BSC</t>
  </si>
  <si>
    <t>Birchington South</t>
  </si>
  <si>
    <t>BSD</t>
  </si>
  <si>
    <t>Bradstowe</t>
  </si>
  <si>
    <t>BSE</t>
  </si>
  <si>
    <t>St Peters</t>
  </si>
  <si>
    <t>Central Harbour</t>
  </si>
  <si>
    <t>BSF</t>
  </si>
  <si>
    <t>Cliffsend &amp; Pegwell</t>
  </si>
  <si>
    <t>BSG</t>
  </si>
  <si>
    <t>Viking</t>
  </si>
  <si>
    <t>Cliftonville East</t>
  </si>
  <si>
    <t>BSH</t>
  </si>
  <si>
    <t>Cliftonville West</t>
  </si>
  <si>
    <t>BTA</t>
  </si>
  <si>
    <t>Birchington</t>
  </si>
  <si>
    <t>Dane Valley</t>
  </si>
  <si>
    <t>BTB</t>
  </si>
  <si>
    <t>Eastcliff</t>
  </si>
  <si>
    <t>BTC</t>
  </si>
  <si>
    <t>Garlinge</t>
  </si>
  <si>
    <t>BTD</t>
  </si>
  <si>
    <t>MA</t>
  </si>
  <si>
    <t>Westgate-on-Sea</t>
  </si>
  <si>
    <t>Margate Central</t>
  </si>
  <si>
    <t>MB</t>
  </si>
  <si>
    <t>Nethercourt</t>
  </si>
  <si>
    <t>MC</t>
  </si>
  <si>
    <t>Westbrook</t>
  </si>
  <si>
    <t>Newington</t>
  </si>
  <si>
    <t>MD</t>
  </si>
  <si>
    <t>Northwood</t>
  </si>
  <si>
    <t>ME</t>
  </si>
  <si>
    <t>Salmestone</t>
  </si>
  <si>
    <t>MF</t>
  </si>
  <si>
    <t>Sir Moses Montefiore</t>
  </si>
  <si>
    <t>MG</t>
  </si>
  <si>
    <t>MH</t>
  </si>
  <si>
    <t>Thanet Villages</t>
  </si>
  <si>
    <t>MI</t>
  </si>
  <si>
    <t>MJ1</t>
  </si>
  <si>
    <t>MJ2</t>
  </si>
  <si>
    <t>MK</t>
  </si>
  <si>
    <t>ML</t>
  </si>
  <si>
    <t>MM</t>
  </si>
  <si>
    <t>MN</t>
  </si>
  <si>
    <t>MO1</t>
  </si>
  <si>
    <t>MO2</t>
  </si>
  <si>
    <t>MP1</t>
  </si>
  <si>
    <t>MP2</t>
  </si>
  <si>
    <t>RA</t>
  </si>
  <si>
    <t>Ramsgate</t>
  </si>
  <si>
    <t>RB</t>
  </si>
  <si>
    <t>RC</t>
  </si>
  <si>
    <t>RD</t>
  </si>
  <si>
    <t>RE1</t>
  </si>
  <si>
    <t>RE2</t>
  </si>
  <si>
    <t>RF</t>
  </si>
  <si>
    <t>RG</t>
  </si>
  <si>
    <t>RH</t>
  </si>
  <si>
    <t>RI</t>
  </si>
  <si>
    <t>RJ</t>
  </si>
  <si>
    <t>RK</t>
  </si>
  <si>
    <t>RL</t>
  </si>
  <si>
    <t>Cliffsend</t>
  </si>
  <si>
    <t>No</t>
  </si>
  <si>
    <t>RM</t>
  </si>
  <si>
    <t>Pegwell</t>
  </si>
  <si>
    <t>VAC</t>
  </si>
  <si>
    <t>Acol</t>
  </si>
  <si>
    <t>VMA</t>
  </si>
  <si>
    <t>Manston</t>
  </si>
  <si>
    <t>VMI</t>
  </si>
  <si>
    <t>Minster</t>
  </si>
  <si>
    <t>VMK</t>
  </si>
  <si>
    <t>Monkton</t>
  </si>
  <si>
    <t>VSA</t>
  </si>
  <si>
    <t>Sarre</t>
  </si>
  <si>
    <t>St Nicholas-at-Wade and Sarre</t>
  </si>
  <si>
    <t>VSN</t>
  </si>
  <si>
    <t>St Nicholas-at-Wade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</si>
</sst>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3">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1" applyNumberFormat="0" applyAlignment="0" applyProtection="0"/>
    <xf numFmtId="0" fontId="19" fillId="30" borderId="12"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3"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4" applyNumberFormat="0" applyFill="0" applyAlignment="0" applyProtection="0"/>
    <xf numFmtId="0" fontId="2" fillId="0" borderId="0" applyNumberFormat="0" applyFon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1" applyNumberFormat="0" applyAlignment="0" applyProtection="0"/>
    <xf numFmtId="0" fontId="26" fillId="0" borderId="16"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7" applyNumberFormat="0" applyFont="0" applyAlignment="0" applyProtection="0"/>
    <xf numFmtId="0" fontId="28" fillId="29" borderId="18"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19"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6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7" xfId="0" applyFont="1" applyFill="1" applyBorder="1" applyAlignment="1">
      <alignment horizontal="right" vertical="center"/>
    </xf>
    <xf numFmtId="0" fontId="0" fillId="3" borderId="10"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0" fontId="32"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0"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12" fillId="3" borderId="8"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1" fontId="3" fillId="0" borderId="5"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39" t="s">
        <v>0</v>
      </c>
    </row>
    <row r="3" spans="2:3">
      <c r="B3" s="17" t="s">
        <v>1</v>
      </c>
      <c r="C3" s="19"/>
    </row>
    <row r="4" spans="2:3">
      <c r="B4" s="17" t="s">
        <v>2</v>
      </c>
      <c r="C4" s="32"/>
    </row>
    <row r="5" spans="2:3">
      <c r="B5" s="17" t="s">
        <v>3</v>
      </c>
      <c r="C5" s="19"/>
    </row>
    <row r="6" spans="2:3" ht="18" customHeight="1">
      <c r="B6" s="17" t="s">
        <v>4</v>
      </c>
      <c r="C6" s="37" t="s">
        <v>5</v>
      </c>
    </row>
    <row r="9" spans="2:3" ht="15.75">
      <c r="B9" s="39" t="s">
        <v>6</v>
      </c>
    </row>
    <row r="10" spans="2:3">
      <c r="B10" s="17" t="s">
        <v>1</v>
      </c>
      <c r="C10" s="33"/>
    </row>
    <row r="11" spans="2:3">
      <c r="B11" s="17" t="s">
        <v>2</v>
      </c>
      <c r="C11" s="32"/>
    </row>
    <row r="12" spans="2:3">
      <c r="B12" s="17" t="s">
        <v>3</v>
      </c>
      <c r="C12" s="19"/>
    </row>
    <row r="13" spans="2:3">
      <c r="B13" s="17" t="s">
        <v>4</v>
      </c>
      <c r="C13" s="19"/>
    </row>
    <row r="14" spans="2:3">
      <c r="B14" s="17"/>
      <c r="C14" s="19"/>
    </row>
    <row r="15" spans="2:3" ht="15.75">
      <c r="B15" s="39" t="s">
        <v>7</v>
      </c>
    </row>
    <row r="17" spans="2:3" ht="45">
      <c r="B17" s="16" t="s">
        <v>8</v>
      </c>
      <c r="C17" s="18" t="s">
        <v>9</v>
      </c>
    </row>
    <row r="18" spans="2:3" ht="60">
      <c r="B18" s="16" t="s">
        <v>10</v>
      </c>
      <c r="C18" s="18" t="s">
        <v>11</v>
      </c>
    </row>
    <row r="19" spans="2:3" ht="60">
      <c r="B19" s="16" t="s">
        <v>12</v>
      </c>
      <c r="C19" s="18" t="s">
        <v>13</v>
      </c>
    </row>
    <row r="20" spans="2:3" ht="48" customHeight="1">
      <c r="B20" s="16" t="s">
        <v>14</v>
      </c>
      <c r="C20" s="18" t="s">
        <v>15</v>
      </c>
    </row>
    <row r="21" spans="2:3" ht="30">
      <c r="B21" s="16" t="s">
        <v>16</v>
      </c>
      <c r="C21" s="18" t="s">
        <v>17</v>
      </c>
    </row>
    <row r="22" spans="2:3" ht="103.5" customHeight="1">
      <c r="B22" s="16" t="s">
        <v>18</v>
      </c>
      <c r="C22" s="18" t="s">
        <v>19</v>
      </c>
    </row>
    <row r="23" spans="2:3" ht="15.75">
      <c r="B23" s="39" t="s">
        <v>20</v>
      </c>
    </row>
    <row r="24" spans="2:3">
      <c r="B24" s="16"/>
      <c r="C24" s="18"/>
    </row>
    <row r="25" spans="2:3" ht="58.5" customHeight="1">
      <c r="B25" s="16" t="s">
        <v>8</v>
      </c>
      <c r="C25" s="31" t="s">
        <v>21</v>
      </c>
    </row>
    <row r="26" spans="2:3" ht="60" customHeight="1">
      <c r="B26" s="16" t="s">
        <v>10</v>
      </c>
      <c r="C26" s="31" t="s">
        <v>22</v>
      </c>
    </row>
    <row r="27" spans="2:3" ht="60">
      <c r="B27" s="16" t="s">
        <v>12</v>
      </c>
      <c r="C27" s="31" t="s">
        <v>23</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87"/>
  <sheetViews>
    <sheetView tabSelected="1" zoomScale="72" workbookViewId="0">
      <selection activeCell="N32" sqref="N32"/>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0" customFormat="1" ht="18.75">
      <c r="B2" s="22" t="s">
        <v>24</v>
      </c>
      <c r="C2" s="22"/>
      <c r="D2" s="22"/>
      <c r="E2" s="22"/>
      <c r="F2" s="22"/>
      <c r="G2" s="22"/>
      <c r="H2" s="21"/>
      <c r="I2" s="23"/>
      <c r="L2" s="21"/>
      <c r="M2" s="21"/>
      <c r="N2" s="21"/>
      <c r="O2" s="21"/>
      <c r="P2" s="21"/>
    </row>
    <row r="3" spans="1:20" s="24" customFormat="1" ht="15.75">
      <c r="A3" s="40"/>
      <c r="B3" s="36"/>
      <c r="C3" s="36"/>
      <c r="D3" s="36"/>
      <c r="E3" s="36"/>
      <c r="F3" s="36"/>
      <c r="G3" s="30"/>
      <c r="H3" s="41"/>
      <c r="I3" s="41"/>
      <c r="J3" s="40"/>
      <c r="K3" s="27" t="s">
        <v>25</v>
      </c>
      <c r="L3" s="42">
        <v>2024</v>
      </c>
      <c r="M3" s="42">
        <v>2030</v>
      </c>
      <c r="N3" s="43"/>
      <c r="O3" s="43"/>
      <c r="P3" s="43"/>
      <c r="Q3" s="40"/>
      <c r="R3" s="40"/>
      <c r="S3" s="40"/>
      <c r="T3" s="40"/>
    </row>
    <row r="4" spans="1:20" s="24" customFormat="1" ht="15" customHeight="1">
      <c r="A4" s="40"/>
      <c r="B4" s="63" t="s">
        <v>26</v>
      </c>
      <c r="C4" s="63"/>
      <c r="D4" s="63"/>
      <c r="E4" s="63"/>
      <c r="F4" s="63"/>
      <c r="G4" s="40"/>
      <c r="H4" s="40"/>
      <c r="I4" s="40"/>
      <c r="J4" s="40"/>
      <c r="K4" s="25" t="s">
        <v>27</v>
      </c>
      <c r="L4" s="26">
        <f>SUM(L10:L87)</f>
        <v>56</v>
      </c>
      <c r="M4" s="26">
        <f>SUM(L10:L87)</f>
        <v>56</v>
      </c>
      <c r="N4" s="43"/>
      <c r="O4" s="43"/>
      <c r="P4" s="43"/>
      <c r="Q4" s="40"/>
      <c r="R4" s="40"/>
      <c r="S4" s="40"/>
      <c r="T4" s="40"/>
    </row>
    <row r="5" spans="1:20" s="24" customFormat="1" ht="15" customHeight="1">
      <c r="A5" s="40"/>
      <c r="B5" s="63"/>
      <c r="C5" s="63"/>
      <c r="D5" s="63"/>
      <c r="E5" s="63"/>
      <c r="F5" s="63"/>
      <c r="G5" s="29"/>
      <c r="H5" s="26"/>
      <c r="I5" s="26"/>
      <c r="J5" s="40"/>
      <c r="K5" s="25" t="s">
        <v>28</v>
      </c>
      <c r="L5" s="26">
        <f>SUM(H10:H81)</f>
        <v>108000</v>
      </c>
      <c r="M5" s="26">
        <f>SUM(I10:I81)</f>
        <v>117821.13660776259</v>
      </c>
      <c r="N5" s="43"/>
      <c r="O5" s="43"/>
      <c r="P5" s="43"/>
      <c r="Q5" s="40"/>
      <c r="R5" s="40"/>
      <c r="S5" s="40"/>
      <c r="T5" s="40"/>
    </row>
    <row r="6" spans="1:20" s="24" customFormat="1" ht="15.75" customHeight="1">
      <c r="A6" s="40"/>
      <c r="B6" s="63"/>
      <c r="C6" s="63"/>
      <c r="D6" s="63"/>
      <c r="E6" s="63"/>
      <c r="F6" s="63"/>
      <c r="G6" s="40"/>
      <c r="H6" s="40"/>
      <c r="I6" s="40"/>
      <c r="J6" s="40"/>
      <c r="K6" s="25" t="s">
        <v>29</v>
      </c>
      <c r="L6" s="26">
        <f>L5/L4</f>
        <v>1928.5714285714287</v>
      </c>
      <c r="M6" s="26">
        <f>M5/M4</f>
        <v>2103.9488679957603</v>
      </c>
      <c r="N6" s="43"/>
      <c r="O6" s="43"/>
      <c r="P6" s="43"/>
      <c r="Q6" s="40"/>
      <c r="R6" s="40"/>
      <c r="S6" s="40"/>
      <c r="T6" s="40"/>
    </row>
    <row r="7" spans="1:20" ht="15.75" thickBot="1"/>
    <row r="8" spans="1:20" s="4" customFormat="1" ht="32.25" thickBot="1">
      <c r="A8" s="44"/>
      <c r="B8" s="38" t="s">
        <v>30</v>
      </c>
      <c r="C8" s="45" t="s">
        <v>31</v>
      </c>
      <c r="D8" s="45" t="s">
        <v>32</v>
      </c>
      <c r="E8" s="45" t="s">
        <v>33</v>
      </c>
      <c r="F8" s="45" t="s">
        <v>34</v>
      </c>
      <c r="G8" s="45" t="s">
        <v>35</v>
      </c>
      <c r="H8" s="38" t="s">
        <v>36</v>
      </c>
      <c r="I8" s="38" t="s">
        <v>37</v>
      </c>
      <c r="J8" s="44"/>
      <c r="K8" s="46" t="s">
        <v>38</v>
      </c>
      <c r="L8" s="38" t="s">
        <v>39</v>
      </c>
      <c r="M8" s="38" t="s">
        <v>36</v>
      </c>
      <c r="N8" s="38" t="s">
        <v>40</v>
      </c>
      <c r="O8" s="38" t="s">
        <v>36</v>
      </c>
      <c r="P8" s="38" t="s">
        <v>41</v>
      </c>
      <c r="Q8" s="44"/>
      <c r="R8" s="44"/>
      <c r="S8" s="44"/>
      <c r="T8" s="44"/>
    </row>
    <row r="9" spans="1:20" s="4" customFormat="1" ht="15.75">
      <c r="A9" s="44"/>
      <c r="B9" s="55"/>
      <c r="C9" s="56"/>
      <c r="D9" s="56"/>
      <c r="E9" s="56"/>
      <c r="F9" s="56"/>
      <c r="G9" s="56"/>
      <c r="H9" s="55"/>
      <c r="I9" s="57"/>
      <c r="J9" s="44"/>
      <c r="K9" s="48"/>
      <c r="L9" s="47"/>
      <c r="M9" s="47"/>
      <c r="N9" s="47"/>
      <c r="O9" s="47"/>
      <c r="P9" s="47"/>
      <c r="Q9" s="44"/>
      <c r="R9" s="44"/>
      <c r="S9" s="44"/>
      <c r="T9" s="44"/>
    </row>
    <row r="10" spans="1:20" s="4" customFormat="1" ht="15.75">
      <c r="A10" s="49"/>
      <c r="B10" s="12" t="s">
        <v>42</v>
      </c>
      <c r="C10" s="10"/>
      <c r="D10" s="11" t="s">
        <v>43</v>
      </c>
      <c r="E10" s="11" t="s">
        <v>44</v>
      </c>
      <c r="F10" s="11"/>
      <c r="G10" s="10" t="s">
        <v>44</v>
      </c>
      <c r="H10" s="34">
        <v>1790</v>
      </c>
      <c r="I10" s="58">
        <v>1864.0062701431996</v>
      </c>
      <c r="J10" s="50"/>
      <c r="K10" s="51" t="s">
        <v>45</v>
      </c>
      <c r="L10" s="52">
        <v>2</v>
      </c>
      <c r="M10" s="14">
        <f>IF(K10="",0,(SUMIF($G$10:$G$81,K10,$H$10:$H$81)))</f>
        <v>3517</v>
      </c>
      <c r="N10" s="15">
        <f>IF(K10="",-1,(-($L$6-(M10/L10))/$L$6))</f>
        <v>-8.8185185185185228E-2</v>
      </c>
      <c r="O10" s="14">
        <f>IF(K10="",0,(SUMIF($G$9:$G$81,K10,$I$9:$I$81)))</f>
        <v>3612.1315176212811</v>
      </c>
      <c r="P10" s="15">
        <f>IF(K10="",-1,(-($M$6-(O10/L10))/$M$6))</f>
        <v>-0.14158286530455741</v>
      </c>
      <c r="Q10" s="53"/>
      <c r="R10" s="44"/>
      <c r="S10" s="44"/>
      <c r="T10" s="44"/>
    </row>
    <row r="11" spans="1:20" s="4" customFormat="1" ht="15.75">
      <c r="A11" s="49"/>
      <c r="B11" s="12" t="s">
        <v>46</v>
      </c>
      <c r="C11" s="10"/>
      <c r="D11" s="11" t="s">
        <v>43</v>
      </c>
      <c r="E11" s="11" t="s">
        <v>45</v>
      </c>
      <c r="F11" s="11"/>
      <c r="G11" s="10" t="s">
        <v>45</v>
      </c>
      <c r="H11" s="34">
        <v>2342</v>
      </c>
      <c r="I11" s="58">
        <v>2396.1148353164281</v>
      </c>
      <c r="J11" s="50"/>
      <c r="K11" s="51" t="s">
        <v>47</v>
      </c>
      <c r="L11" s="52">
        <v>2</v>
      </c>
      <c r="M11" s="14">
        <f>IF(K11="",0,(SUMIF($G$10:$G$81,K11,$H$10:$H$81)))</f>
        <v>3407</v>
      </c>
      <c r="N11" s="15">
        <f>IF(K11="",-1,(-($L$6-(M11/L11))/$L$6))</f>
        <v>-0.11670370370370375</v>
      </c>
      <c r="O11" s="14">
        <f>IF(K11="",0,(SUMIF($G$9:$G$81,K11,$I$9:$I$81)))</f>
        <v>3537.9286104076564</v>
      </c>
      <c r="P11" s="15">
        <f>IF(K11="",-1,(-($M$6-(O11/L11))/$M$6))</f>
        <v>-0.15921706458153675</v>
      </c>
      <c r="Q11" s="53"/>
      <c r="R11" s="44"/>
      <c r="S11" s="44"/>
      <c r="T11" s="54"/>
    </row>
    <row r="12" spans="1:20" s="4" customFormat="1" ht="15.75">
      <c r="A12" s="49"/>
      <c r="B12" s="12" t="s">
        <v>48</v>
      </c>
      <c r="C12" s="10"/>
      <c r="D12" s="11" t="s">
        <v>43</v>
      </c>
      <c r="E12" s="11" t="s">
        <v>45</v>
      </c>
      <c r="F12" s="11"/>
      <c r="G12" s="10" t="s">
        <v>45</v>
      </c>
      <c r="H12" s="34">
        <v>1175</v>
      </c>
      <c r="I12" s="58">
        <v>1216.0166823048528</v>
      </c>
      <c r="J12" s="50"/>
      <c r="K12" s="51" t="s">
        <v>49</v>
      </c>
      <c r="L12" s="52">
        <v>3</v>
      </c>
      <c r="M12" s="14">
        <f>IF(K12="",0,(SUMIF($G$10:$G$81,K12,$H$10:$H$81)))</f>
        <v>5374</v>
      </c>
      <c r="N12" s="15">
        <f>IF(K12="",-1,(-($L$6-(M12/L12))/$L$6))</f>
        <v>-7.1160493827160581E-2</v>
      </c>
      <c r="O12" s="14">
        <f>IF(K12="",0,(SUMIF($G$9:$G$81,K12,$I$9:$I$81)))</f>
        <v>6809.2444478894158</v>
      </c>
      <c r="P12" s="15">
        <f>IF(K12="",-1,(-($M$6-(O12/L12))/$M$6))</f>
        <v>7.8803854895320519E-2</v>
      </c>
      <c r="Q12" s="53"/>
      <c r="R12" s="44"/>
      <c r="S12" s="44"/>
      <c r="T12" s="54"/>
    </row>
    <row r="13" spans="1:20" s="4" customFormat="1" ht="15.75">
      <c r="A13" s="49"/>
      <c r="B13" s="12" t="s">
        <v>50</v>
      </c>
      <c r="C13" s="10"/>
      <c r="D13" s="11" t="s">
        <v>43</v>
      </c>
      <c r="E13" s="11" t="s">
        <v>51</v>
      </c>
      <c r="F13" s="11"/>
      <c r="G13" s="10" t="s">
        <v>51</v>
      </c>
      <c r="H13" s="34">
        <v>3359</v>
      </c>
      <c r="I13" s="58">
        <v>3389.5506096941085</v>
      </c>
      <c r="J13" s="50"/>
      <c r="K13" s="51" t="s">
        <v>51</v>
      </c>
      <c r="L13" s="52">
        <v>2</v>
      </c>
      <c r="M13" s="14">
        <f>IF(K13="",0,(SUMIF($G$10:$G$81,K13,$H$10:$H$81)))</f>
        <v>3359</v>
      </c>
      <c r="N13" s="15">
        <f>IF(K13="",-1,(-($L$6-(M13/L13))/$L$6))</f>
        <v>-0.12914814814814818</v>
      </c>
      <c r="O13" s="14">
        <f>IF(K13="",0,(SUMIF($G$9:$G$81,K13,$I$9:$I$81)))</f>
        <v>3389.5506096941085</v>
      </c>
      <c r="P13" s="15">
        <f>IF(K13="",-1,(-($M$6-(O13/L13))/$M$6))</f>
        <v>-0.19447885325202238</v>
      </c>
      <c r="Q13" s="53"/>
      <c r="R13" s="44"/>
      <c r="S13" s="44"/>
      <c r="T13" s="54"/>
    </row>
    <row r="14" spans="1:20" s="4" customFormat="1" ht="15.75">
      <c r="A14" s="49"/>
      <c r="B14" s="12" t="s">
        <v>52</v>
      </c>
      <c r="C14" s="10"/>
      <c r="D14" s="11" t="s">
        <v>43</v>
      </c>
      <c r="E14" s="11" t="s">
        <v>53</v>
      </c>
      <c r="F14" s="11"/>
      <c r="G14" s="10" t="s">
        <v>53</v>
      </c>
      <c r="H14" s="34">
        <v>2967</v>
      </c>
      <c r="I14" s="58">
        <v>3062.6878260148796</v>
      </c>
      <c r="J14" s="50"/>
      <c r="K14" s="51" t="s">
        <v>54</v>
      </c>
      <c r="L14" s="52">
        <v>3</v>
      </c>
      <c r="M14" s="14">
        <f>IF(K14="",0,(SUMIF($G$10:$G$81,K14,$H$10:$H$81)))</f>
        <v>6655</v>
      </c>
      <c r="N14" s="15">
        <f>IF(K14="",-1,(-($L$6-(M14/L14))/$L$6))</f>
        <v>0.15024691358024694</v>
      </c>
      <c r="O14" s="14">
        <f>IF(K14="",0,(SUMIF($G$9:$G$81,K14,$I$9:$I$81)))</f>
        <v>6508.1968627335918</v>
      </c>
      <c r="P14" s="15">
        <f>IF(K14="",-1,(-($M$6-(O14/L14))/$M$6))</f>
        <v>3.110821144200077E-2</v>
      </c>
      <c r="Q14" s="53"/>
      <c r="R14" s="44"/>
      <c r="S14" s="44"/>
      <c r="T14" s="54"/>
    </row>
    <row r="15" spans="1:20" s="4" customFormat="1" ht="15.75">
      <c r="A15" s="44"/>
      <c r="B15" s="61" t="s">
        <v>55</v>
      </c>
      <c r="C15" s="10"/>
      <c r="D15" s="11" t="s">
        <v>43</v>
      </c>
      <c r="E15" s="11" t="s">
        <v>53</v>
      </c>
      <c r="F15" s="11"/>
      <c r="G15" s="10" t="s">
        <v>53</v>
      </c>
      <c r="H15" s="34">
        <v>2768</v>
      </c>
      <c r="I15" s="60">
        <v>2802.929172865985</v>
      </c>
      <c r="J15" s="49"/>
      <c r="K15" s="51" t="s">
        <v>56</v>
      </c>
      <c r="L15" s="52">
        <v>2</v>
      </c>
      <c r="M15" s="14">
        <f>IF(K15="",0,(SUMIF($G$10:$G$81,K15,$H$10:$H$81)))</f>
        <v>4123</v>
      </c>
      <c r="N15" s="15">
        <f>IF(K15="",-1,(-($L$6-(M15/L15))/$L$6))</f>
        <v>6.8925925925925877E-2</v>
      </c>
      <c r="O15" s="14">
        <f>IF(K15="",0,(SUMIF($G$9:$G$81,K15,$I$9:$I$81)))</f>
        <v>4226.3518807426854</v>
      </c>
      <c r="P15" s="15">
        <f>IF(K15="",-1,(-($M$6-(O15/L15))/$M$6))</f>
        <v>4.3855972528325394E-3</v>
      </c>
      <c r="Q15" s="53"/>
      <c r="R15" s="44"/>
      <c r="S15" s="44"/>
      <c r="T15" s="54"/>
    </row>
    <row r="16" spans="1:20" ht="15.75">
      <c r="A16" s="9"/>
      <c r="B16" s="12" t="s">
        <v>57</v>
      </c>
      <c r="C16" s="10"/>
      <c r="D16" s="11" t="s">
        <v>43</v>
      </c>
      <c r="E16" s="11" t="s">
        <v>58</v>
      </c>
      <c r="F16" s="11"/>
      <c r="G16" s="10" t="s">
        <v>58</v>
      </c>
      <c r="H16" s="34">
        <v>2755</v>
      </c>
      <c r="I16" s="58">
        <v>2858.3708662976705</v>
      </c>
      <c r="J16" s="28"/>
      <c r="K16" s="51" t="s">
        <v>59</v>
      </c>
      <c r="L16" s="52">
        <v>3</v>
      </c>
      <c r="M16" s="14">
        <f>IF(K16="",0,(SUMIF($G$10:$G$81,K16,$H$10:$H$81)))</f>
        <v>5415</v>
      </c>
      <c r="N16" s="15">
        <f>IF(K16="",-1,(-($L$6-(M16/L16))/$L$6))</f>
        <v>-6.4074074074074117E-2</v>
      </c>
      <c r="O16" s="14">
        <f>IF(K16="",0,(SUMIF($G$9:$G$81,K16,$I$9:$I$81)))</f>
        <v>5593.8546686495783</v>
      </c>
      <c r="P16" s="15">
        <f>IF(K16="",-1,(-($M$6-(O16/L16))/$M$6))</f>
        <v>-0.11375307107180599</v>
      </c>
      <c r="Q16" s="8"/>
      <c r="T16" s="35"/>
    </row>
    <row r="17" spans="1:20" ht="15.75">
      <c r="A17" s="9"/>
      <c r="B17" s="12" t="s">
        <v>60</v>
      </c>
      <c r="C17" s="10"/>
      <c r="D17" s="11" t="s">
        <v>43</v>
      </c>
      <c r="E17" s="11" t="s">
        <v>58</v>
      </c>
      <c r="F17" s="11"/>
      <c r="G17" s="10" t="s">
        <v>58</v>
      </c>
      <c r="H17" s="34">
        <v>3122</v>
      </c>
      <c r="I17" s="58">
        <v>3145.3756128308464</v>
      </c>
      <c r="J17" s="28"/>
      <c r="K17" s="59" t="s">
        <v>61</v>
      </c>
      <c r="L17" s="52">
        <v>3</v>
      </c>
      <c r="M17" s="14">
        <f>IF(K17="",0,(SUMIF($G$10:$G$81,K17,$H$10:$H$81)))</f>
        <v>6416</v>
      </c>
      <c r="N17" s="15">
        <f>IF(K17="",-1,(-($L$6-(M17/L17))/$L$6))</f>
        <v>0.10893827160493813</v>
      </c>
      <c r="O17" s="14">
        <f>IF(K17="",0,(SUMIF($G$9:$G$81,K17,$I$9:$I$81)))</f>
        <v>6019.9124111216961</v>
      </c>
      <c r="P17" s="15">
        <f>IF(K17="",-1,(-($M$6-(O17/L17))/$M$6))</f>
        <v>-4.625178829301179E-2</v>
      </c>
      <c r="Q17" s="8"/>
      <c r="T17" s="35"/>
    </row>
    <row r="18" spans="1:20" ht="15.75">
      <c r="A18" s="9"/>
      <c r="B18" s="12" t="s">
        <v>62</v>
      </c>
      <c r="C18" s="10"/>
      <c r="D18" s="11" t="s">
        <v>63</v>
      </c>
      <c r="E18" s="11" t="s">
        <v>47</v>
      </c>
      <c r="F18" s="11"/>
      <c r="G18" s="10" t="s">
        <v>47</v>
      </c>
      <c r="H18" s="34">
        <v>2109</v>
      </c>
      <c r="I18" s="58">
        <v>2194.722326474749</v>
      </c>
      <c r="J18" s="28"/>
      <c r="K18" s="59" t="s">
        <v>64</v>
      </c>
      <c r="L18" s="52">
        <v>3</v>
      </c>
      <c r="M18" s="14">
        <f>IF(K18="",0,(SUMIF($G$10:$G$81,K18,$H$10:$H$81)))</f>
        <v>5607</v>
      </c>
      <c r="N18" s="15">
        <f>IF(K18="",-1,(-($L$6-(M18/L18))/$L$6))</f>
        <v>-3.0888888888888938E-2</v>
      </c>
      <c r="O18" s="14">
        <f>IF(K18="",0,(SUMIF($G$9:$G$81,K18,$I$9:$I$81)))</f>
        <v>5639.3168847414217</v>
      </c>
      <c r="P18" s="15">
        <f>IF(K18="",-1,(-($M$6-(O18/L18))/$M$6))</f>
        <v>-0.10655039031224446</v>
      </c>
      <c r="Q18" s="8"/>
      <c r="T18" s="35"/>
    </row>
    <row r="19" spans="1:20" ht="15.75">
      <c r="A19" s="9"/>
      <c r="B19" s="12" t="s">
        <v>65</v>
      </c>
      <c r="C19" s="10"/>
      <c r="D19" s="11" t="s">
        <v>63</v>
      </c>
      <c r="E19" s="11" t="s">
        <v>47</v>
      </c>
      <c r="F19" s="11"/>
      <c r="G19" s="10" t="s">
        <v>47</v>
      </c>
      <c r="H19" s="34">
        <v>1298</v>
      </c>
      <c r="I19" s="58">
        <v>1343.2062839329076</v>
      </c>
      <c r="J19" s="28"/>
      <c r="K19" s="59" t="s">
        <v>66</v>
      </c>
      <c r="L19" s="52">
        <v>3</v>
      </c>
      <c r="M19" s="14">
        <f>IF(K19="",0,(SUMIF($G$10:$G$81,K19,$H$10:$H$81)))</f>
        <v>5971</v>
      </c>
      <c r="N19" s="15">
        <f>IF(K19="",-1,(-($L$6-(M19/L19))/$L$6))</f>
        <v>3.2024691358024597E-2</v>
      </c>
      <c r="O19" s="14">
        <f>IF(K19="",0,(SUMIF($G$9:$G$81,K19,$I$9:$I$81)))</f>
        <v>5835.3722757683718</v>
      </c>
      <c r="P19" s="15">
        <f>IF(K19="",-1,(-($M$6-(O19/L19))/$M$6))</f>
        <v>-7.5488895423712302E-2</v>
      </c>
      <c r="Q19" s="8"/>
      <c r="T19" s="35"/>
    </row>
    <row r="20" spans="1:20" ht="15.75">
      <c r="A20" s="9"/>
      <c r="B20" s="12" t="s">
        <v>67</v>
      </c>
      <c r="C20" s="10"/>
      <c r="D20" s="11" t="s">
        <v>63</v>
      </c>
      <c r="E20" s="11" t="s">
        <v>49</v>
      </c>
      <c r="F20" s="11"/>
      <c r="G20" s="10" t="s">
        <v>49</v>
      </c>
      <c r="H20" s="34">
        <v>2890</v>
      </c>
      <c r="I20" s="58">
        <v>4279</v>
      </c>
      <c r="J20" s="28"/>
      <c r="K20" s="59" t="s">
        <v>68</v>
      </c>
      <c r="L20" s="52">
        <v>2</v>
      </c>
      <c r="M20" s="14">
        <f>IF(K20="",0,(SUMIF($G$10:$G$81,K20,$H$10:$H$81)))</f>
        <v>3922</v>
      </c>
      <c r="N20" s="15">
        <f>IF(K20="",-1,(-($L$6-(M20/L20))/$L$6))</f>
        <v>1.6814814814814765E-2</v>
      </c>
      <c r="O20" s="14">
        <f>IF(K20="",0,(SUMIF($G$9:$G$81,K20,$I$9:$I$81)))</f>
        <v>5492</v>
      </c>
      <c r="P20" s="15">
        <f>IF(K20="",-1,(-($M$6-(O20/L20))/$M$6))</f>
        <v>0.30516479833270049</v>
      </c>
      <c r="Q20" s="8"/>
      <c r="T20" s="35"/>
    </row>
    <row r="21" spans="1:20" ht="15.75">
      <c r="A21" s="9"/>
      <c r="B21" s="12" t="s">
        <v>69</v>
      </c>
      <c r="C21" s="10"/>
      <c r="D21" s="11" t="s">
        <v>63</v>
      </c>
      <c r="E21" s="11" t="s">
        <v>49</v>
      </c>
      <c r="F21" s="11"/>
      <c r="G21" s="10" t="s">
        <v>49</v>
      </c>
      <c r="H21" s="34">
        <v>2484</v>
      </c>
      <c r="I21" s="58">
        <v>2530.2444478894154</v>
      </c>
      <c r="J21" s="28"/>
      <c r="K21" s="59" t="s">
        <v>44</v>
      </c>
      <c r="L21" s="52">
        <v>1</v>
      </c>
      <c r="M21" s="14">
        <f>IF(K21="",0,(SUMIF($G$10:$G$81,K21,$H$10:$H$81)))</f>
        <v>1790</v>
      </c>
      <c r="N21" s="15">
        <f>IF(K21="",-1,(-($L$6-(M21/L21))/$L$6))</f>
        <v>-7.1851851851851903E-2</v>
      </c>
      <c r="O21" s="14">
        <f>IF(K21="",0,(SUMIF($G$9:$G$81,K21,$I$9:$I$81)))</f>
        <v>1864.0062701431996</v>
      </c>
      <c r="P21" s="15">
        <f>IF(K21="",-1,(-($M$6-(O21/L21))/$M$6))</f>
        <v>-0.11404393020308147</v>
      </c>
      <c r="Q21" s="8"/>
      <c r="T21" s="35"/>
    </row>
    <row r="22" spans="1:20" ht="15.75">
      <c r="A22" s="9"/>
      <c r="B22" s="12" t="s">
        <v>70</v>
      </c>
      <c r="C22" s="10"/>
      <c r="D22" s="11" t="s">
        <v>71</v>
      </c>
      <c r="E22" s="11"/>
      <c r="F22" s="11"/>
      <c r="G22" s="10" t="s">
        <v>71</v>
      </c>
      <c r="H22" s="34">
        <v>2917</v>
      </c>
      <c r="I22" s="58">
        <v>2878.0868684420889</v>
      </c>
      <c r="J22" s="28"/>
      <c r="K22" s="59" t="s">
        <v>72</v>
      </c>
      <c r="L22" s="52">
        <v>2</v>
      </c>
      <c r="M22" s="14">
        <f>IF(K22="",0,(SUMIF($G$10:$G$81,K22,$H$10:$H$81)))</f>
        <v>4202</v>
      </c>
      <c r="N22" s="15">
        <f>IF(K22="",-1,(-($L$6-(M22/L22))/$L$6))</f>
        <v>8.9407407407407352E-2</v>
      </c>
      <c r="O22" s="14">
        <f>IF(K22="",0,(SUMIF($G$9:$G$81,K22,$I$9:$I$81)))</f>
        <v>3962.1158368143138</v>
      </c>
      <c r="P22" s="15">
        <f>IF(K22="",-1,(-($M$6-(O22/L22))/$M$6))</f>
        <v>-5.8409665490431063E-2</v>
      </c>
      <c r="Q22" s="8"/>
      <c r="T22" s="35"/>
    </row>
    <row r="23" spans="1:20" ht="15.75">
      <c r="A23" s="9"/>
      <c r="B23" s="12" t="s">
        <v>73</v>
      </c>
      <c r="C23" s="10"/>
      <c r="D23" s="11" t="s">
        <v>71</v>
      </c>
      <c r="E23" s="11"/>
      <c r="F23" s="11"/>
      <c r="G23" s="10" t="s">
        <v>71</v>
      </c>
      <c r="H23" s="34">
        <v>2914</v>
      </c>
      <c r="I23" s="58">
        <v>3429</v>
      </c>
      <c r="J23" s="28"/>
      <c r="K23" s="59" t="s">
        <v>74</v>
      </c>
      <c r="L23" s="52">
        <v>2</v>
      </c>
      <c r="M23" s="14">
        <f>IF(K23="",0,(SUMIF($G$10:$G$81,K23,$H$10:$H$81)))</f>
        <v>3782</v>
      </c>
      <c r="N23" s="15">
        <f>IF(K23="",-1,(-($L$6-(M23/L23))/$L$6))</f>
        <v>-1.948148148148153E-2</v>
      </c>
      <c r="O23" s="14">
        <f>IF(K23="",0,(SUMIF($G$9:$G$81,K23,$I$9:$I$81)))</f>
        <v>3845.9490497143715</v>
      </c>
      <c r="P23" s="15">
        <f>IF(K23="",-1,(-($M$6-(O23/L23))/$M$6))</f>
        <v>-8.6016512041460533E-2</v>
      </c>
      <c r="Q23" s="8"/>
      <c r="T23" s="35"/>
    </row>
    <row r="24" spans="1:20" ht="15.75">
      <c r="A24" s="9"/>
      <c r="B24" s="12" t="s">
        <v>75</v>
      </c>
      <c r="C24" s="10"/>
      <c r="D24" s="11"/>
      <c r="E24" s="11"/>
      <c r="F24" s="11"/>
      <c r="G24" s="10" t="s">
        <v>76</v>
      </c>
      <c r="H24" s="34">
        <v>2588</v>
      </c>
      <c r="I24" s="58">
        <v>2562.0748088925261</v>
      </c>
      <c r="J24" s="28"/>
      <c r="K24" s="59" t="s">
        <v>77</v>
      </c>
      <c r="L24" s="52">
        <v>2</v>
      </c>
      <c r="M24" s="14">
        <f>IF(K24="",0,(SUMIF($G$10:$G$81,K24,$H$10:$H$81)))</f>
        <v>3933</v>
      </c>
      <c r="N24" s="15">
        <f>IF(K24="",-1,(-($L$6-(M24/L24))/$L$6))</f>
        <v>1.9666666666666614E-2</v>
      </c>
      <c r="O24" s="14">
        <f>IF(K24="",0,(SUMIF($G$9:$G$81,K24,$I$9:$I$81)))</f>
        <v>4815</v>
      </c>
      <c r="P24" s="15">
        <f>IF(K24="",-1,(-($M$6-(O24/L24))/$M$6))</f>
        <v>0.14427685797012979</v>
      </c>
      <c r="Q24" s="8"/>
      <c r="T24" s="35"/>
    </row>
    <row r="25" spans="1:20" ht="15.75">
      <c r="A25" s="9"/>
      <c r="B25" s="12" t="s">
        <v>78</v>
      </c>
      <c r="C25" s="10"/>
      <c r="D25" s="11"/>
      <c r="E25" s="11"/>
      <c r="F25" s="11"/>
      <c r="G25" s="10" t="s">
        <v>76</v>
      </c>
      <c r="H25" s="34">
        <v>939</v>
      </c>
      <c r="I25" s="58">
        <v>972.52575858960552</v>
      </c>
      <c r="J25" s="28"/>
      <c r="K25" s="59" t="s">
        <v>79</v>
      </c>
      <c r="L25" s="52">
        <v>3</v>
      </c>
      <c r="M25" s="14">
        <f>IF(K25="",0,(SUMIF($G$10:$G$81,K25,$H$10:$H$81)))</f>
        <v>5117</v>
      </c>
      <c r="N25" s="15">
        <f>IF(K25="",-1,(-($L$6-(M25/L25))/$L$6))</f>
        <v>-0.11558024691358025</v>
      </c>
      <c r="O25" s="14">
        <f>IF(K25="",0,(SUMIF($G$9:$G$81,K25,$I$9:$I$81)))</f>
        <v>5980.9071516301992</v>
      </c>
      <c r="P25" s="15">
        <f>IF(K25="",-1,(-($M$6-(O25/L25))/$M$6))</f>
        <v>-5.2431478950711978E-2</v>
      </c>
      <c r="Q25" s="8"/>
      <c r="T25" s="35"/>
    </row>
    <row r="26" spans="1:20" ht="15.75">
      <c r="A26" s="9"/>
      <c r="B26" s="12" t="s">
        <v>80</v>
      </c>
      <c r="C26" s="10"/>
      <c r="D26" s="11"/>
      <c r="E26" s="11"/>
      <c r="F26" s="11"/>
      <c r="G26" s="10" t="s">
        <v>68</v>
      </c>
      <c r="H26" s="34">
        <v>2589</v>
      </c>
      <c r="I26" s="58">
        <v>3839</v>
      </c>
      <c r="J26" s="28"/>
      <c r="K26" s="59" t="s">
        <v>81</v>
      </c>
      <c r="L26" s="52">
        <v>2</v>
      </c>
      <c r="M26" s="14">
        <f>IF(K26="",0,(SUMIF($G$10:$G$81,K26,$H$10:$H$81)))</f>
        <v>4277</v>
      </c>
      <c r="N26" s="15">
        <f>IF(K26="",-1,(-($L$6-(M26/L26))/$L$6))</f>
        <v>0.1088518518518518</v>
      </c>
      <c r="O26" s="14">
        <f>IF(K26="",0,(SUMIF($G$9:$G$81,K26,$I$9:$I$81)))</f>
        <v>5122</v>
      </c>
      <c r="P26" s="15">
        <f>IF(K26="",-1,(-($M$6-(O26/L26))/$M$6))</f>
        <v>0.21723490478151708</v>
      </c>
      <c r="Q26" s="8"/>
      <c r="T26" s="35"/>
    </row>
    <row r="27" spans="1:20" ht="15.75">
      <c r="A27" s="9"/>
      <c r="B27" s="12" t="s">
        <v>82</v>
      </c>
      <c r="C27" s="10"/>
      <c r="D27" s="11"/>
      <c r="E27" s="11"/>
      <c r="F27" s="11"/>
      <c r="G27" s="10" t="s">
        <v>68</v>
      </c>
      <c r="H27" s="34">
        <v>1333</v>
      </c>
      <c r="I27" s="58">
        <v>1653</v>
      </c>
      <c r="J27" s="28"/>
      <c r="K27" s="59" t="s">
        <v>83</v>
      </c>
      <c r="L27" s="62">
        <v>2</v>
      </c>
      <c r="M27" s="14">
        <f>IF(K27="",0,(SUMIF($G$10:$G$81,K27,$H$10:$H$81)))</f>
        <v>3830</v>
      </c>
      <c r="N27" s="15">
        <f>IF(K27="",-1,(-($L$6-(M27/L27))/$L$6))</f>
        <v>-7.0370370370370873E-3</v>
      </c>
      <c r="O27" s="14">
        <f>IF(K27="",0,(SUMIF($G$9:$G$81,K27,$I$9:$I$81)))</f>
        <v>3875.6549722795653</v>
      </c>
      <c r="P27" s="15">
        <f>IF(K27="",-1,(-($M$6-(O27/L27))/$M$6))</f>
        <v>-7.8956948233360039E-2</v>
      </c>
      <c r="Q27" s="8"/>
      <c r="T27" s="35"/>
    </row>
    <row r="28" spans="1:20" ht="15.75">
      <c r="A28" s="9"/>
      <c r="B28" s="12" t="s">
        <v>84</v>
      </c>
      <c r="C28" s="10"/>
      <c r="D28" s="11"/>
      <c r="E28" s="11"/>
      <c r="F28" s="11"/>
      <c r="G28" s="10" t="s">
        <v>72</v>
      </c>
      <c r="H28" s="34">
        <v>2578</v>
      </c>
      <c r="I28" s="58">
        <v>2381.5328139912081</v>
      </c>
      <c r="J28" s="28"/>
      <c r="K28" s="59" t="s">
        <v>53</v>
      </c>
      <c r="L28" s="62">
        <v>3</v>
      </c>
      <c r="M28" s="14">
        <f>IF(K28="",0,(SUMIF($G$10:$G$81,K28,$H$10:$H$81)))</f>
        <v>5735</v>
      </c>
      <c r="N28" s="15">
        <f>IF(K28="",-1,(-($L$6-(M28/L28))/$L$6))</f>
        <v>-8.7654320987654421E-3</v>
      </c>
      <c r="O28" s="14">
        <f>IF(K28="",0,(SUMIF($G$9:$G$81,K28,$I$9:$I$81)))</f>
        <v>5865.6169988808651</v>
      </c>
      <c r="P28" s="15">
        <f>IF(K28="",-1,(-($M$6-(O28/L28))/$M$6))</f>
        <v>-7.0697156173682399E-2</v>
      </c>
      <c r="Q28" s="8"/>
      <c r="T28" s="35"/>
    </row>
    <row r="29" spans="1:20" ht="15.75">
      <c r="A29" s="9"/>
      <c r="B29" s="12" t="s">
        <v>85</v>
      </c>
      <c r="C29" s="10"/>
      <c r="D29" s="11"/>
      <c r="E29" s="11"/>
      <c r="F29" s="11"/>
      <c r="G29" s="10" t="s">
        <v>72</v>
      </c>
      <c r="H29" s="34">
        <v>1624</v>
      </c>
      <c r="I29" s="58">
        <v>1580.5830228231057</v>
      </c>
      <c r="J29" s="28"/>
      <c r="K29" s="59" t="s">
        <v>86</v>
      </c>
      <c r="L29" s="62">
        <v>3</v>
      </c>
      <c r="M29" s="14">
        <f>IF(K29="",0,(SUMIF($G$10:$G$81,K29,$H$10:$H$81)))</f>
        <v>6333</v>
      </c>
      <c r="N29" s="15">
        <f>IF(K29="",-1,(-($L$6-(M29/L29))/$L$6))</f>
        <v>9.4592592592592534E-2</v>
      </c>
      <c r="O29" s="14">
        <f>IF(K29="",0,(SUMIF($G$9:$G$81,K29,$I$9:$I$81)))</f>
        <v>9980.5922438775415</v>
      </c>
      <c r="P29" s="15">
        <f>IF(K29="",-1,(-($M$6-(O29/L29))/$M$6))</f>
        <v>0.58124759203949328</v>
      </c>
      <c r="Q29" s="8"/>
      <c r="T29" s="35"/>
    </row>
    <row r="30" spans="1:20" ht="15.75">
      <c r="A30" s="9"/>
      <c r="B30" s="12" t="s">
        <v>87</v>
      </c>
      <c r="C30" s="10"/>
      <c r="D30" s="11"/>
      <c r="E30" s="11"/>
      <c r="F30" s="11"/>
      <c r="G30" s="10" t="s">
        <v>61</v>
      </c>
      <c r="H30" s="34">
        <v>2173</v>
      </c>
      <c r="I30" s="58">
        <v>2014.4540499098528</v>
      </c>
      <c r="J30" s="28"/>
      <c r="K30" s="59" t="s">
        <v>58</v>
      </c>
      <c r="L30" s="62">
        <v>3</v>
      </c>
      <c r="M30" s="14">
        <f>IF(K30="",0,(SUMIF($G$10:$G$81,K30,$H$10:$H$81)))</f>
        <v>5877</v>
      </c>
      <c r="N30" s="15">
        <f>IF(K30="",-1,(-($L$6-(M30/L30))/$L$6))</f>
        <v>1.5777777777777727E-2</v>
      </c>
      <c r="O30" s="14">
        <f>IF(K30="",0,(SUMIF($G$9:$G$81,K30,$I$9:$I$81)))</f>
        <v>6003.7464791285165</v>
      </c>
      <c r="P30" s="15">
        <f>IF(K30="",-1,(-($M$6-(O30/L30))/$M$6))</f>
        <v>-4.8812993120608023E-2</v>
      </c>
      <c r="Q30" s="8"/>
      <c r="T30" s="35"/>
    </row>
    <row r="31" spans="1:20" ht="15.75">
      <c r="A31" s="9"/>
      <c r="B31" s="12" t="s">
        <v>88</v>
      </c>
      <c r="C31" s="10"/>
      <c r="D31" s="11"/>
      <c r="E31" s="11"/>
      <c r="F31" s="11"/>
      <c r="G31" s="10" t="s">
        <v>61</v>
      </c>
      <c r="H31" s="34">
        <v>2346</v>
      </c>
      <c r="I31" s="58">
        <v>2188.1047991254222</v>
      </c>
      <c r="J31" s="28"/>
      <c r="K31" s="59" t="s">
        <v>76</v>
      </c>
      <c r="L31" s="62">
        <v>2</v>
      </c>
      <c r="M31" s="14">
        <f>IF(K31="",0,(SUMIF($G$10:$G$81,K31,$H$10:$H$81)))</f>
        <v>3527</v>
      </c>
      <c r="N31" s="15">
        <f>IF(K31="",-1,(-($L$6-(M31/L31))/$L$6))</f>
        <v>-8.5592592592592637E-2</v>
      </c>
      <c r="O31" s="14">
        <f>IF(K31="",0,(SUMIF($G$9:$G$81,K31,$I$9:$I$81)))</f>
        <v>3534.6005674821317</v>
      </c>
      <c r="P31" s="15">
        <f>IF(K31="",-1,(-($M$6-(O31/L31))/$M$6))</f>
        <v>-0.1600079685279561</v>
      </c>
      <c r="Q31" s="8"/>
      <c r="T31" s="35"/>
    </row>
    <row r="32" spans="1:20" ht="15.75">
      <c r="A32" s="9"/>
      <c r="B32" s="12" t="s">
        <v>89</v>
      </c>
      <c r="C32" s="10"/>
      <c r="D32" s="11"/>
      <c r="E32" s="11"/>
      <c r="F32" s="11"/>
      <c r="G32" s="10" t="s">
        <v>61</v>
      </c>
      <c r="H32" s="34">
        <v>1897</v>
      </c>
      <c r="I32" s="58">
        <v>1817.3535620864213</v>
      </c>
      <c r="J32" s="28"/>
      <c r="K32" s="59" t="s">
        <v>71</v>
      </c>
      <c r="L32" s="62">
        <v>3</v>
      </c>
      <c r="M32" s="14">
        <f>IF(K32="",0,(SUMIF($G$10:$G$81,K32,$H$10:$H$81)))</f>
        <v>5831</v>
      </c>
      <c r="N32" s="15">
        <f>IF(K32="",-1,(-($L$6-(M32/L32))/$L$6))</f>
        <v>7.827160493827149E-3</v>
      </c>
      <c r="O32" s="14">
        <f>IF(K32="",0,(SUMIF($G$9:$G$81,K32,$I$9:$I$81)))</f>
        <v>6307.0868684420893</v>
      </c>
      <c r="P32" s="15">
        <f>IF(K32="",-1,(-($M$6-(O32/L32))/$M$6))</f>
        <v>-7.5409556724419637E-4</v>
      </c>
      <c r="Q32" s="8"/>
      <c r="T32" s="35"/>
    </row>
    <row r="33" spans="1:20">
      <c r="A33" s="9"/>
      <c r="B33" s="12" t="s">
        <v>90</v>
      </c>
      <c r="C33" s="10"/>
      <c r="D33" s="11"/>
      <c r="E33" s="11"/>
      <c r="F33" s="11"/>
      <c r="G33" s="10" t="s">
        <v>59</v>
      </c>
      <c r="H33" s="34">
        <v>1947</v>
      </c>
      <c r="I33" s="58">
        <v>1991.3688344929933</v>
      </c>
      <c r="J33" s="28"/>
      <c r="K33" s="3"/>
      <c r="L33" s="2"/>
      <c r="M33" s="14">
        <f>IF(K33="",0,(SUMIF($G$10:$G$81,K33,$H$10:$H$81)))</f>
        <v>0</v>
      </c>
      <c r="N33" s="15">
        <f>IF(K33="",-1,(-($L$6-(M33/L33))/$L$6))</f>
        <v>-1</v>
      </c>
      <c r="O33" s="14">
        <f>IF(K33="",0,(SUMIF($G$9:$G$81,K33,$I$9:$I$81)))</f>
        <v>0</v>
      </c>
      <c r="P33" s="15">
        <f>IF(K33="",-1,(-($M$6-(O33/L33))/$M$6))</f>
        <v>-1</v>
      </c>
      <c r="Q33" s="8"/>
      <c r="T33" s="35"/>
    </row>
    <row r="34" spans="1:20">
      <c r="A34" s="9"/>
      <c r="B34" s="12" t="s">
        <v>91</v>
      </c>
      <c r="C34" s="10"/>
      <c r="D34" s="11"/>
      <c r="E34" s="11"/>
      <c r="F34" s="11"/>
      <c r="G34" s="10" t="s">
        <v>59</v>
      </c>
      <c r="H34" s="34">
        <v>2423</v>
      </c>
      <c r="I34" s="58">
        <v>2534.4700214716795</v>
      </c>
      <c r="J34" s="28"/>
      <c r="K34" s="3"/>
      <c r="L34" s="2"/>
      <c r="M34" s="14">
        <f>IF(K34="",0,(SUMIF($G$10:$G$81,K34,$H$10:$H$81)))</f>
        <v>0</v>
      </c>
      <c r="N34" s="15">
        <f>IF(K34="",-1,(-($L$6-(M34/L34))/$L$6))</f>
        <v>-1</v>
      </c>
      <c r="O34" s="14">
        <f>IF(K34="",0,(SUMIF($G$9:$G$81,K34,$I$9:$I$81)))</f>
        <v>0</v>
      </c>
      <c r="P34" s="15">
        <f>IF(K34="",-1,(-($M$6-(O34/L34))/$M$6))</f>
        <v>-1</v>
      </c>
      <c r="Q34" s="8"/>
      <c r="T34" s="35"/>
    </row>
    <row r="35" spans="1:20">
      <c r="A35" s="9"/>
      <c r="B35" s="12" t="s">
        <v>92</v>
      </c>
      <c r="C35" s="10"/>
      <c r="D35" s="11"/>
      <c r="E35" s="11"/>
      <c r="F35" s="11"/>
      <c r="G35" s="10" t="s">
        <v>59</v>
      </c>
      <c r="H35" s="34">
        <v>1045</v>
      </c>
      <c r="I35" s="58">
        <v>1068.0158126849055</v>
      </c>
      <c r="J35" s="28"/>
      <c r="K35" s="3"/>
      <c r="L35" s="2"/>
      <c r="M35" s="14">
        <f>IF(K35="",0,(SUMIF($G$10:$G$81,K35,$H$10:$H$81)))</f>
        <v>0</v>
      </c>
      <c r="N35" s="15">
        <f>IF(K35="",-1,(-($L$6-(M35/L35))/$L$6))</f>
        <v>-1</v>
      </c>
      <c r="O35" s="14">
        <f>IF(K35="",0,(SUMIF($G$9:$G$81,K35,$I$9:$I$81)))</f>
        <v>0</v>
      </c>
      <c r="P35" s="15">
        <f>IF(K35="",-1,(-($M$6-(O35/L35))/$M$6))</f>
        <v>-1</v>
      </c>
      <c r="Q35" s="8"/>
      <c r="T35" s="35"/>
    </row>
    <row r="36" spans="1:20">
      <c r="A36" s="9"/>
      <c r="B36" s="12" t="s">
        <v>93</v>
      </c>
      <c r="C36" s="10"/>
      <c r="D36" s="11"/>
      <c r="E36" s="11"/>
      <c r="F36" s="11"/>
      <c r="G36" s="10" t="s">
        <v>64</v>
      </c>
      <c r="H36" s="34">
        <v>2128</v>
      </c>
      <c r="I36" s="58">
        <v>2136.4957522812983</v>
      </c>
      <c r="J36" s="28"/>
      <c r="K36" s="3"/>
      <c r="L36" s="2"/>
      <c r="M36" s="14">
        <f>IF(K36="",0,(SUMIF($G$10:$G$81,K36,$H$10:$H$81)))</f>
        <v>0</v>
      </c>
      <c r="N36" s="15">
        <f>IF(K36="",-1,(-($L$6-(M36/L36))/$L$6))</f>
        <v>-1</v>
      </c>
      <c r="O36" s="14">
        <f>IF(K36="",0,(SUMIF($G$9:$G$81,K36,$I$9:$I$81)))</f>
        <v>0</v>
      </c>
      <c r="P36" s="15">
        <f>IF(K36="",-1,(-($M$6-(O36/L36))/$M$6))</f>
        <v>-1</v>
      </c>
      <c r="Q36" s="8"/>
      <c r="T36" s="35"/>
    </row>
    <row r="37" spans="1:20">
      <c r="A37" s="9"/>
      <c r="B37" s="12" t="s">
        <v>94</v>
      </c>
      <c r="C37" s="10"/>
      <c r="D37" s="11"/>
      <c r="E37" s="11"/>
      <c r="F37" s="11"/>
      <c r="G37" s="10" t="s">
        <v>64</v>
      </c>
      <c r="H37" s="34">
        <v>1064</v>
      </c>
      <c r="I37" s="58">
        <v>1069.2706928203975</v>
      </c>
      <c r="J37" s="28"/>
      <c r="K37" s="3"/>
      <c r="L37" s="2"/>
      <c r="M37" s="14">
        <f>IF(K37="",0,(SUMIF($G$10:$G$81,K37,$H$10:$H$81)))</f>
        <v>0</v>
      </c>
      <c r="N37" s="15">
        <f>IF(K37="",-1,(-($L$6-(M37/L37))/$L$6))</f>
        <v>-1</v>
      </c>
      <c r="O37" s="14">
        <f>IF(K37="",0,(SUMIF($G$9:$G$81,K37,$I$9:$I$81)))</f>
        <v>0</v>
      </c>
      <c r="P37" s="15">
        <f>IF(K37="",-1,(-($M$6-(O37/L37))/$M$6))</f>
        <v>-1</v>
      </c>
      <c r="Q37" s="8"/>
      <c r="T37" s="35"/>
    </row>
    <row r="38" spans="1:20">
      <c r="A38" s="9"/>
      <c r="B38" s="12" t="s">
        <v>95</v>
      </c>
      <c r="C38" s="10"/>
      <c r="D38" s="11"/>
      <c r="E38" s="11"/>
      <c r="F38" s="11"/>
      <c r="G38" s="10" t="s">
        <v>64</v>
      </c>
      <c r="H38" s="34">
        <v>2415</v>
      </c>
      <c r="I38" s="58">
        <v>2433.5504396397255</v>
      </c>
      <c r="J38" s="28"/>
      <c r="K38" s="3"/>
      <c r="L38" s="2"/>
      <c r="M38" s="14">
        <f>IF(K38="",0,(SUMIF($G$10:$G$81,K38,$H$10:$H$81)))</f>
        <v>0</v>
      </c>
      <c r="N38" s="15">
        <f>IF(K38="",-1,(-($L$6-(M38/L38))/$L$6))</f>
        <v>-1</v>
      </c>
      <c r="O38" s="14">
        <f>IF(K38="",0,(SUMIF($G$9:$G$81,K38,$I$9:$I$81)))</f>
        <v>0</v>
      </c>
      <c r="P38" s="15">
        <f>IF(K38="",-1,(-($M$6-(O38/L38))/$M$6))</f>
        <v>-1</v>
      </c>
      <c r="Q38" s="8"/>
      <c r="T38" s="35"/>
    </row>
    <row r="39" spans="1:20">
      <c r="A39" s="9"/>
      <c r="B39" s="12" t="s">
        <v>96</v>
      </c>
      <c r="C39" s="10"/>
      <c r="D39" s="11"/>
      <c r="E39" s="11"/>
      <c r="F39" s="11"/>
      <c r="G39" s="10" t="s">
        <v>81</v>
      </c>
      <c r="H39" s="34">
        <v>3536</v>
      </c>
      <c r="I39" s="58">
        <v>4165</v>
      </c>
      <c r="J39" s="28"/>
      <c r="K39" s="3"/>
      <c r="L39" s="2"/>
      <c r="M39" s="14">
        <f>IF(K39="",0,(SUMIF($G$10:$G$81,K39,$H$10:$H$81)))</f>
        <v>0</v>
      </c>
      <c r="N39" s="15">
        <f>IF(K39="",-1,(-($L$6-(M39/L39))/$L$6))</f>
        <v>-1</v>
      </c>
      <c r="O39" s="14">
        <f>IF(K39="",0,(SUMIF($G$9:$G$81,K39,$I$9:$I$81)))</f>
        <v>0</v>
      </c>
      <c r="P39" s="15">
        <f>IF(K39="",-1,(-($M$6-(O39/L39))/$M$6))</f>
        <v>-1</v>
      </c>
      <c r="Q39" s="8"/>
      <c r="T39" s="35"/>
    </row>
    <row r="40" spans="1:20">
      <c r="A40" s="9"/>
      <c r="B40" s="12" t="s">
        <v>97</v>
      </c>
      <c r="C40" s="10"/>
      <c r="D40" s="11"/>
      <c r="E40" s="11"/>
      <c r="F40" s="11"/>
      <c r="G40" s="10" t="s">
        <v>81</v>
      </c>
      <c r="H40" s="34">
        <v>741</v>
      </c>
      <c r="I40" s="58">
        <v>957</v>
      </c>
      <c r="J40" s="28"/>
      <c r="K40" s="3"/>
      <c r="L40" s="2"/>
      <c r="M40" s="14">
        <f>IF(K40="",0,(SUMIF($G$10:$G$81,K40,$H$10:$H$81)))</f>
        <v>0</v>
      </c>
      <c r="N40" s="15">
        <f>IF(K40="",-1,(-($L$6-(M40/L40))/$L$6))</f>
        <v>-1</v>
      </c>
      <c r="O40" s="14">
        <f>IF(K40="",0,(SUMIF($G$9:$G$81,K40,$I$9:$I$81)))</f>
        <v>0</v>
      </c>
      <c r="P40" s="15">
        <f>IF(K40="",-1,(-($M$6-(O40/L40))/$M$6))</f>
        <v>-1</v>
      </c>
      <c r="Q40" s="8"/>
      <c r="T40" s="35"/>
    </row>
    <row r="41" spans="1:20">
      <c r="A41" s="9"/>
      <c r="B41" s="12" t="s">
        <v>98</v>
      </c>
      <c r="C41" s="10"/>
      <c r="D41" s="11" t="s">
        <v>99</v>
      </c>
      <c r="E41" s="11" t="s">
        <v>79</v>
      </c>
      <c r="F41" s="11"/>
      <c r="G41" s="10" t="s">
        <v>79</v>
      </c>
      <c r="H41" s="34">
        <v>2775</v>
      </c>
      <c r="I41" s="58">
        <v>3612</v>
      </c>
      <c r="J41" s="28"/>
      <c r="K41" s="3"/>
      <c r="L41" s="2"/>
      <c r="M41" s="14">
        <f>IF(K41="",0,(SUMIF($G$10:$G$81,K41,$H$10:$H$81)))</f>
        <v>0</v>
      </c>
      <c r="N41" s="15">
        <f>IF(K41="",-1,(-($L$6-(M41/L41))/$L$6))</f>
        <v>-1</v>
      </c>
      <c r="O41" s="14">
        <f>IF(K41="",0,(SUMIF($G$9:$G$81,K41,$I$9:$I$81)))</f>
        <v>0</v>
      </c>
      <c r="P41" s="15">
        <f>IF(K41="",-1,(-($M$6-(O41/L41))/$M$6))</f>
        <v>-1</v>
      </c>
      <c r="Q41" s="8"/>
      <c r="T41" s="35"/>
    </row>
    <row r="42" spans="1:20">
      <c r="A42" s="9"/>
      <c r="B42" s="12" t="s">
        <v>100</v>
      </c>
      <c r="C42" s="10"/>
      <c r="D42" s="11" t="s">
        <v>99</v>
      </c>
      <c r="E42" s="11" t="s">
        <v>79</v>
      </c>
      <c r="F42" s="11"/>
      <c r="G42" s="10" t="s">
        <v>79</v>
      </c>
      <c r="H42" s="34">
        <v>2342</v>
      </c>
      <c r="I42" s="58">
        <v>2368.9071516301992</v>
      </c>
      <c r="J42" s="28"/>
      <c r="K42" s="3"/>
      <c r="L42" s="2"/>
      <c r="M42" s="14">
        <f>IF(K42="",0,(SUMIF($G$10:$G$81,K42,$H$10:$H$81)))</f>
        <v>0</v>
      </c>
      <c r="N42" s="15">
        <f>IF(K42="",-1,(-($L$6-(M42/L42))/$L$6))</f>
        <v>-1</v>
      </c>
      <c r="O42" s="14">
        <f>IF(K42="",0,(SUMIF($G$9:$G$81,K42,$I$9:$I$81)))</f>
        <v>0</v>
      </c>
      <c r="P42" s="15">
        <f>IF(K42="",-1,(-($M$6-(O42/L42))/$M$6))</f>
        <v>-1</v>
      </c>
      <c r="Q42" s="8"/>
      <c r="T42" s="35"/>
    </row>
    <row r="43" spans="1:20">
      <c r="A43" s="9"/>
      <c r="B43" s="12" t="s">
        <v>101</v>
      </c>
      <c r="C43" s="10"/>
      <c r="D43" s="11" t="s">
        <v>99</v>
      </c>
      <c r="E43" s="11" t="s">
        <v>83</v>
      </c>
      <c r="F43" s="11"/>
      <c r="G43" s="10" t="s">
        <v>83</v>
      </c>
      <c r="H43" s="34">
        <v>1290</v>
      </c>
      <c r="I43" s="58">
        <v>1303.1732026635052</v>
      </c>
      <c r="J43" s="28"/>
      <c r="K43" s="3"/>
      <c r="L43" s="2"/>
      <c r="M43" s="14">
        <f>IF(K43="",0,(SUMIF($G$10:$G$81,K43,$H$10:$H$81)))</f>
        <v>0</v>
      </c>
      <c r="N43" s="15">
        <f>IF(K43="",-1,(-($L$6-(M43/L43))/$L$6))</f>
        <v>-1</v>
      </c>
      <c r="O43" s="14">
        <f>IF(K43="",0,(SUMIF($G$9:$G$81,K43,$I$9:$I$81)))</f>
        <v>0</v>
      </c>
      <c r="P43" s="15">
        <f>IF(K43="",-1,(-($M$6-(O43/L43))/$M$6))</f>
        <v>-1</v>
      </c>
      <c r="Q43" s="8"/>
      <c r="T43" s="35"/>
    </row>
    <row r="44" spans="1:20">
      <c r="A44" s="9"/>
      <c r="B44" s="12" t="s">
        <v>102</v>
      </c>
      <c r="C44" s="10"/>
      <c r="D44" s="11" t="s">
        <v>99</v>
      </c>
      <c r="E44" s="11" t="s">
        <v>83</v>
      </c>
      <c r="F44" s="11"/>
      <c r="G44" s="10" t="s">
        <v>83</v>
      </c>
      <c r="H44" s="34">
        <v>2540</v>
      </c>
      <c r="I44" s="58">
        <v>2572.4817696160603</v>
      </c>
      <c r="J44" s="28"/>
      <c r="K44" s="3"/>
      <c r="L44" s="2"/>
      <c r="M44" s="14">
        <f>IF(K44="",0,(SUMIF($G$10:$G$81,K44,$H$10:$H$81)))</f>
        <v>0</v>
      </c>
      <c r="N44" s="15">
        <f>IF(K44="",-1,(-($L$6-(M44/L44))/$L$6))</f>
        <v>-1</v>
      </c>
      <c r="O44" s="14">
        <f>IF(K44="",0,(SUMIF($G$9:$G$81,K44,$I$9:$I$81)))</f>
        <v>0</v>
      </c>
      <c r="P44" s="15">
        <f>IF(K44="",-1,(-($M$6-(O44/L44))/$M$6))</f>
        <v>-1</v>
      </c>
      <c r="Q44" s="8"/>
      <c r="T44" s="35"/>
    </row>
    <row r="45" spans="1:20">
      <c r="A45" s="9"/>
      <c r="B45" s="12" t="s">
        <v>103</v>
      </c>
      <c r="C45" s="10"/>
      <c r="D45" s="11" t="s">
        <v>99</v>
      </c>
      <c r="E45" s="11" t="s">
        <v>66</v>
      </c>
      <c r="F45" s="11"/>
      <c r="G45" s="10" t="s">
        <v>66</v>
      </c>
      <c r="H45" s="34">
        <v>2487</v>
      </c>
      <c r="I45" s="58">
        <v>2490.2447571781136</v>
      </c>
      <c r="J45" s="28"/>
      <c r="K45" s="3"/>
      <c r="L45" s="2"/>
      <c r="M45" s="14">
        <f>IF(K45="",0,(SUMIF($G$10:$G$81,K45,$H$10:$H$81)))</f>
        <v>0</v>
      </c>
      <c r="N45" s="15">
        <f>IF(K45="",-1,(-($L$6-(M45/L45))/$L$6))</f>
        <v>-1</v>
      </c>
      <c r="O45" s="14">
        <f>IF(K45="",0,(SUMIF($G$9:$G$81,K45,$I$9:$I$81)))</f>
        <v>0</v>
      </c>
      <c r="P45" s="15">
        <f>IF(K45="",-1,(-($M$6-(O45/L45))/$M$6))</f>
        <v>-1</v>
      </c>
      <c r="Q45" s="8"/>
      <c r="T45" s="35"/>
    </row>
    <row r="46" spans="1:20">
      <c r="A46" s="9"/>
      <c r="B46" s="12" t="s">
        <v>104</v>
      </c>
      <c r="C46" s="10"/>
      <c r="D46" s="11" t="s">
        <v>99</v>
      </c>
      <c r="E46" s="11" t="s">
        <v>66</v>
      </c>
      <c r="F46" s="11"/>
      <c r="G46" s="10" t="s">
        <v>66</v>
      </c>
      <c r="H46" s="34">
        <v>969</v>
      </c>
      <c r="I46" s="58">
        <v>925.09931622493457</v>
      </c>
      <c r="J46" s="28"/>
      <c r="K46" s="3"/>
      <c r="L46" s="2"/>
      <c r="M46" s="14">
        <f>IF(K46="",0,(SUMIF($G$10:$G$81,K46,$H$10:$H$81)))</f>
        <v>0</v>
      </c>
      <c r="N46" s="15">
        <f>IF(K46="",-1,(-($L$6-(M46/L46))/$L$6))</f>
        <v>-1</v>
      </c>
      <c r="O46" s="14">
        <f>IF(K46="",0,(SUMIF($G$9:$G$81,K46,$I$9:$I$81)))</f>
        <v>0</v>
      </c>
      <c r="P46" s="15">
        <f>IF(K46="",-1,(-($M$6-(O46/L46))/$M$6))</f>
        <v>-1</v>
      </c>
      <c r="Q46" s="8"/>
      <c r="T46" s="35"/>
    </row>
    <row r="47" spans="1:20">
      <c r="A47" s="9"/>
      <c r="B47" s="12" t="s">
        <v>105</v>
      </c>
      <c r="C47" s="10"/>
      <c r="D47" s="11" t="s">
        <v>99</v>
      </c>
      <c r="E47" s="11" t="s">
        <v>66</v>
      </c>
      <c r="F47" s="11"/>
      <c r="G47" s="10" t="s">
        <v>66</v>
      </c>
      <c r="H47" s="34">
        <v>2515</v>
      </c>
      <c r="I47" s="58">
        <v>2420.028202365324</v>
      </c>
      <c r="J47" s="28"/>
      <c r="K47" s="3"/>
      <c r="L47" s="2"/>
      <c r="M47" s="14">
        <f>IF(K47="",0,(SUMIF($G$10:$G$81,K47,$H$10:$H$81)))</f>
        <v>0</v>
      </c>
      <c r="N47" s="15">
        <f>IF(K47="",-1,(-($L$6-(M47/L47))/$L$6))</f>
        <v>-1</v>
      </c>
      <c r="O47" s="14">
        <f>IF(K47="",0,(SUMIF($G$9:$G$81,K47,$I$9:$I$81)))</f>
        <v>0</v>
      </c>
      <c r="P47" s="15">
        <f>IF(K47="",-1,(-($M$6-(O47/L47))/$M$6))</f>
        <v>-1</v>
      </c>
      <c r="Q47" s="8"/>
      <c r="T47" s="35"/>
    </row>
    <row r="48" spans="1:20">
      <c r="A48" s="9"/>
      <c r="B48" s="12" t="s">
        <v>106</v>
      </c>
      <c r="C48" s="10"/>
      <c r="D48" s="11" t="s">
        <v>99</v>
      </c>
      <c r="E48" s="11" t="s">
        <v>54</v>
      </c>
      <c r="F48" s="11"/>
      <c r="G48" s="10" t="s">
        <v>54</v>
      </c>
      <c r="H48" s="34">
        <v>3045</v>
      </c>
      <c r="I48" s="58">
        <v>3019.3100840175484</v>
      </c>
      <c r="J48" s="28"/>
      <c r="K48" s="3"/>
      <c r="L48" s="2"/>
      <c r="M48" s="14">
        <f>IF(K48="",0,(SUMIF($G$10:$G$81,K48,$H$10:$H$81)))</f>
        <v>0</v>
      </c>
      <c r="N48" s="15">
        <f>IF(K48="",-1,(-($L$6-(M48/L48))/$L$6))</f>
        <v>-1</v>
      </c>
      <c r="O48" s="14">
        <f>IF(K48="",0,(SUMIF($G$9:$G$81,K48,$I$9:$I$81)))</f>
        <v>0</v>
      </c>
      <c r="P48" s="15">
        <f>IF(K48="",-1,(-($M$6-(O48/L48))/$M$6))</f>
        <v>-1</v>
      </c>
      <c r="Q48" s="8"/>
      <c r="T48" s="35"/>
    </row>
    <row r="49" spans="1:20">
      <c r="A49" s="9"/>
      <c r="B49" s="12" t="s">
        <v>107</v>
      </c>
      <c r="C49" s="10"/>
      <c r="D49" s="11" t="s">
        <v>99</v>
      </c>
      <c r="E49" s="11" t="s">
        <v>54</v>
      </c>
      <c r="F49" s="11"/>
      <c r="G49" s="10" t="s">
        <v>54</v>
      </c>
      <c r="H49" s="34">
        <v>3610</v>
      </c>
      <c r="I49" s="58">
        <v>3488.8867787160439</v>
      </c>
      <c r="J49" s="28"/>
      <c r="K49" s="3"/>
      <c r="L49" s="2"/>
      <c r="M49" s="14">
        <f>IF(K49="",0,(SUMIF($G$10:$G$81,K49,$H$10:$H$81)))</f>
        <v>0</v>
      </c>
      <c r="N49" s="15">
        <f>IF(K49="",-1,(-($L$6-(M49/L49))/$L$6))</f>
        <v>-1</v>
      </c>
      <c r="O49" s="14">
        <f>IF(K49="",0,(SUMIF($G$9:$G$81,K49,$I$9:$I$81)))</f>
        <v>0</v>
      </c>
      <c r="P49" s="15">
        <f>IF(K49="",-1,(-($M$6-(O49/L49))/$M$6))</f>
        <v>-1</v>
      </c>
      <c r="Q49" s="8"/>
      <c r="T49" s="35"/>
    </row>
    <row r="50" spans="1:20">
      <c r="A50" s="9"/>
      <c r="B50" s="12" t="s">
        <v>108</v>
      </c>
      <c r="C50" s="10"/>
      <c r="D50" s="11" t="s">
        <v>99</v>
      </c>
      <c r="E50" s="11" t="s">
        <v>77</v>
      </c>
      <c r="F50" s="11"/>
      <c r="G50" s="10" t="s">
        <v>77</v>
      </c>
      <c r="H50" s="34">
        <v>3933</v>
      </c>
      <c r="I50" s="58">
        <v>4815</v>
      </c>
      <c r="J50" s="28"/>
      <c r="K50" s="3"/>
      <c r="L50" s="2"/>
      <c r="M50" s="14">
        <f>IF(K50="",0,(SUMIF($G$10:$G$81,K50,$H$10:$H$81)))</f>
        <v>0</v>
      </c>
      <c r="N50" s="15">
        <f>IF(K50="",-1,(-($L$6-(M50/L50))/$L$6))</f>
        <v>-1</v>
      </c>
      <c r="O50" s="14">
        <f>IF(K50="",0,(SUMIF($G$9:$G$81,K50,$I$9:$I$81)))</f>
        <v>0</v>
      </c>
      <c r="P50" s="15">
        <f>IF(K50="",-1,(-($M$6-(O50/L50))/$M$6))</f>
        <v>-1</v>
      </c>
      <c r="Q50" s="8"/>
      <c r="T50" s="35"/>
    </row>
    <row r="51" spans="1:20">
      <c r="A51" s="9"/>
      <c r="B51" s="12" t="s">
        <v>109</v>
      </c>
      <c r="C51" s="10"/>
      <c r="D51" s="11" t="s">
        <v>99</v>
      </c>
      <c r="E51" s="11" t="s">
        <v>74</v>
      </c>
      <c r="F51" s="11"/>
      <c r="G51" s="10" t="s">
        <v>74</v>
      </c>
      <c r="H51" s="34">
        <v>1892</v>
      </c>
      <c r="I51" s="58">
        <v>1953.2507420027143</v>
      </c>
      <c r="J51" s="28"/>
      <c r="K51" s="3"/>
      <c r="L51" s="2"/>
      <c r="M51" s="14">
        <f>IF(K51="",0,(SUMIF($G$10:$G$81,K51,$H$10:$H$81)))</f>
        <v>0</v>
      </c>
      <c r="N51" s="15">
        <f>IF(K51="",-1,(-($L$6-(M51/L51))/$L$6))</f>
        <v>-1</v>
      </c>
      <c r="O51" s="14">
        <f>IF(K51="",0,(SUMIF($G$9:$G$81,K51,$I$9:$I$81)))</f>
        <v>0</v>
      </c>
      <c r="P51" s="15">
        <f>IF(K51="",-1,(-($M$6-(O51/L51))/$M$6))</f>
        <v>-1</v>
      </c>
      <c r="Q51" s="8"/>
      <c r="T51" s="35"/>
    </row>
    <row r="52" spans="1:20">
      <c r="A52" s="9"/>
      <c r="B52" s="12" t="s">
        <v>110</v>
      </c>
      <c r="C52" s="10"/>
      <c r="D52" s="11" t="s">
        <v>99</v>
      </c>
      <c r="E52" s="11" t="s">
        <v>74</v>
      </c>
      <c r="F52" s="11"/>
      <c r="G52" s="10" t="s">
        <v>74</v>
      </c>
      <c r="H52" s="34">
        <v>1890</v>
      </c>
      <c r="I52" s="58">
        <v>1892.6983077116572</v>
      </c>
      <c r="J52" s="28"/>
      <c r="K52" s="3"/>
      <c r="L52" s="2"/>
      <c r="M52" s="14">
        <f>IF(K52="",0,(SUMIF($G$10:$G$81,K52,$H$10:$H$81)))</f>
        <v>0</v>
      </c>
      <c r="N52" s="15">
        <f>IF(K52="",-1,(-($L$6-(M52/L52))/$L$6))</f>
        <v>-1</v>
      </c>
      <c r="O52" s="14">
        <f>IF(K52="",0,(SUMIF($G$9:$G$81,K52,$I$9:$I$81)))</f>
        <v>0</v>
      </c>
      <c r="P52" s="15">
        <f>IF(K52="",-1,(-($M$6-(O52/L52))/$M$6))</f>
        <v>-1</v>
      </c>
      <c r="Q52" s="8"/>
      <c r="T52" s="35"/>
    </row>
    <row r="53" spans="1:20">
      <c r="A53" s="9"/>
      <c r="B53" s="12" t="s">
        <v>111</v>
      </c>
      <c r="C53" s="10"/>
      <c r="D53" s="11" t="s">
        <v>112</v>
      </c>
      <c r="E53" s="11" t="s">
        <v>113</v>
      </c>
      <c r="F53" s="11"/>
      <c r="G53" s="10" t="s">
        <v>56</v>
      </c>
      <c r="H53" s="34">
        <v>1655</v>
      </c>
      <c r="I53" s="58">
        <v>1686.6062511224895</v>
      </c>
      <c r="J53" s="28"/>
      <c r="K53" s="3"/>
      <c r="L53" s="2"/>
      <c r="M53" s="14">
        <f>IF(K53="",0,(SUMIF($G$10:$G$81,K53,$H$10:$H$81)))</f>
        <v>0</v>
      </c>
      <c r="N53" s="15">
        <f>IF(K53="",-1,(-($L$6-(M53/L53))/$L$6))</f>
        <v>-1</v>
      </c>
      <c r="O53" s="14">
        <f>IF(K53="",0,(SUMIF($G$9:$G$81,K53,$I$9:$I$81)))</f>
        <v>0</v>
      </c>
      <c r="P53" s="15">
        <f>IF(K53="",-1,(-($M$6-(O53/L53))/$M$6))</f>
        <v>-1</v>
      </c>
      <c r="Q53" s="8"/>
      <c r="T53" s="35"/>
    </row>
    <row r="54" spans="1:20">
      <c r="A54" s="9"/>
      <c r="B54" s="12" t="s">
        <v>114</v>
      </c>
      <c r="C54" s="10"/>
      <c r="D54" s="11" t="s">
        <v>99</v>
      </c>
      <c r="E54" s="11" t="s">
        <v>115</v>
      </c>
      <c r="F54" s="11"/>
      <c r="G54" s="10" t="s">
        <v>56</v>
      </c>
      <c r="H54" s="34">
        <v>2468</v>
      </c>
      <c r="I54" s="58">
        <v>2539.7456296201958</v>
      </c>
      <c r="J54" s="28"/>
      <c r="K54" s="3"/>
      <c r="L54" s="2"/>
      <c r="M54" s="14">
        <f>IF(K54="",0,(SUMIF($G$10:$G$81,K54,$H$10:$H$81)))</f>
        <v>0</v>
      </c>
      <c r="N54" s="15">
        <f>IF(K54="",-1,(-($L$6-(M54/L54))/$L$6))</f>
        <v>-1</v>
      </c>
      <c r="O54" s="14">
        <f>IF(K54="",0,(SUMIF($G$9:$G$81,K54,$I$9:$I$81)))</f>
        <v>0</v>
      </c>
      <c r="P54" s="15">
        <f>IF(K54="",-1,(-($M$6-(O54/L54))/$M$6))</f>
        <v>-1</v>
      </c>
      <c r="Q54" s="8"/>
      <c r="T54" s="35"/>
    </row>
    <row r="55" spans="1:20">
      <c r="A55" s="9"/>
      <c r="B55" s="12" t="s">
        <v>116</v>
      </c>
      <c r="C55" s="10"/>
      <c r="D55" s="11" t="s">
        <v>117</v>
      </c>
      <c r="E55" s="11" t="s">
        <v>113</v>
      </c>
      <c r="F55" s="11"/>
      <c r="G55" s="10" t="s">
        <v>86</v>
      </c>
      <c r="H55" s="34">
        <v>260</v>
      </c>
      <c r="I55" s="58">
        <v>261.32339094095533</v>
      </c>
      <c r="J55" s="28"/>
      <c r="K55" s="3"/>
      <c r="L55" s="2"/>
      <c r="M55" s="14">
        <f>IF(K55="",0,(SUMIF($G$10:$G$81,K55,$H$10:$H$81)))</f>
        <v>0</v>
      </c>
      <c r="N55" s="15">
        <f>IF(K55="",-1,(-($L$6-(M55/L55))/$L$6))</f>
        <v>-1</v>
      </c>
      <c r="O55" s="14">
        <f>IF(K55="",0,(SUMIF($G$9:$G$81,K55,$I$9:$I$81)))</f>
        <v>0</v>
      </c>
      <c r="P55" s="15">
        <f>IF(K55="",-1,(-($M$6-(O55/L55))/$M$6))</f>
        <v>-1</v>
      </c>
      <c r="Q55" s="8"/>
      <c r="T55" s="35"/>
    </row>
    <row r="56" spans="1:20">
      <c r="A56" s="9"/>
      <c r="B56" s="12" t="s">
        <v>118</v>
      </c>
      <c r="C56" s="10"/>
      <c r="D56" s="11" t="s">
        <v>119</v>
      </c>
      <c r="E56" s="11" t="s">
        <v>113</v>
      </c>
      <c r="F56" s="11"/>
      <c r="G56" s="10" t="s">
        <v>86</v>
      </c>
      <c r="H56" s="34">
        <v>1368</v>
      </c>
      <c r="I56" s="58">
        <v>4372</v>
      </c>
      <c r="J56" s="28"/>
      <c r="K56" s="3"/>
      <c r="L56" s="2"/>
      <c r="M56" s="14">
        <f>IF(K56="",0,(SUMIF($G$10:$G$81,K56,$H$10:$H$81)))</f>
        <v>0</v>
      </c>
      <c r="N56" s="15">
        <f>IF(K56="",-1,(-($L$6-(M56/L56))/$L$6))</f>
        <v>-1</v>
      </c>
      <c r="O56" s="14">
        <f>IF(K56="",0,(SUMIF($G$9:$G$81,K56,$I$9:$I$81)))</f>
        <v>0</v>
      </c>
      <c r="P56" s="15">
        <f>IF(K56="",-1,(-($M$6-(O56/L56))/$M$6))</f>
        <v>-1</v>
      </c>
      <c r="Q56" s="8"/>
      <c r="T56" s="35"/>
    </row>
    <row r="57" spans="1:20">
      <c r="A57" s="9"/>
      <c r="B57" s="12" t="s">
        <v>120</v>
      </c>
      <c r="C57" s="10"/>
      <c r="D57" s="11" t="s">
        <v>121</v>
      </c>
      <c r="E57" s="11" t="s">
        <v>113</v>
      </c>
      <c r="F57" s="11"/>
      <c r="G57" s="10" t="s">
        <v>86</v>
      </c>
      <c r="H57" s="34">
        <v>3094</v>
      </c>
      <c r="I57" s="58">
        <v>3539</v>
      </c>
      <c r="J57" s="28"/>
      <c r="K57" s="3"/>
      <c r="L57" s="2"/>
      <c r="M57" s="14">
        <f>IF(K57="",0,(SUMIF($G$10:$G$81,K57,$H$10:$H$81)))</f>
        <v>0</v>
      </c>
      <c r="N57" s="15">
        <f>IF(K57="",-1,(-($L$6-(M57/L57))/$L$6))</f>
        <v>-1</v>
      </c>
      <c r="O57" s="14">
        <f>IF(K57="",0,(SUMIF($G$9:$G$81,K57,$I$9:$I$81)))</f>
        <v>0</v>
      </c>
      <c r="P57" s="15">
        <f>IF(K57="",-1,(-($M$6-(O57/L57))/$M$6))</f>
        <v>-1</v>
      </c>
      <c r="Q57" s="8"/>
      <c r="T57" s="35"/>
    </row>
    <row r="58" spans="1:20">
      <c r="A58" s="9"/>
      <c r="B58" s="12" t="s">
        <v>122</v>
      </c>
      <c r="C58" s="10"/>
      <c r="D58" s="11" t="s">
        <v>123</v>
      </c>
      <c r="E58" s="11" t="s">
        <v>113</v>
      </c>
      <c r="F58" s="11"/>
      <c r="G58" s="10" t="s">
        <v>86</v>
      </c>
      <c r="H58" s="34">
        <v>596</v>
      </c>
      <c r="I58" s="58">
        <v>808</v>
      </c>
      <c r="J58" s="28"/>
      <c r="K58" s="3"/>
      <c r="L58" s="2"/>
      <c r="M58" s="14">
        <f>IF(K58="",0,(SUMIF($G$10:$G$81,K58,$H$10:$H$81)))</f>
        <v>0</v>
      </c>
      <c r="N58" s="15">
        <f>IF(K58="",-1,(-($L$6-(M58/L58))/$L$6))</f>
        <v>-1</v>
      </c>
      <c r="O58" s="14">
        <f>IF(K58="",0,(SUMIF($G$9:$G$81,K58,$I$9:$I$81)))</f>
        <v>0</v>
      </c>
      <c r="P58" s="15">
        <f>IF(K58="",-1,(-($M$6-(O58/L58))/$M$6))</f>
        <v>-1</v>
      </c>
      <c r="Q58" s="8"/>
      <c r="T58" s="35"/>
    </row>
    <row r="59" spans="1:20">
      <c r="A59" s="9"/>
      <c r="B59" s="12" t="s">
        <v>124</v>
      </c>
      <c r="C59" s="10"/>
      <c r="D59" s="11" t="s">
        <v>125</v>
      </c>
      <c r="E59" s="11" t="s">
        <v>113</v>
      </c>
      <c r="F59" s="11" t="s">
        <v>126</v>
      </c>
      <c r="G59" s="10" t="s">
        <v>86</v>
      </c>
      <c r="H59" s="34">
        <v>194</v>
      </c>
      <c r="I59" s="58">
        <v>196.33869200782931</v>
      </c>
      <c r="J59" s="28"/>
      <c r="K59" s="3"/>
      <c r="L59" s="2"/>
      <c r="M59" s="14">
        <f>IF(K59="",0,(SUMIF($G$10:$G$81,K59,$H$10:$H$81)))</f>
        <v>0</v>
      </c>
      <c r="N59" s="15">
        <f>IF(K59="",-1,(-($L$6-(M59/L59))/$L$6))</f>
        <v>-1</v>
      </c>
      <c r="O59" s="14">
        <f>IF(K59="",0,(SUMIF($G$9:$G$81,K59,$I$9:$I$81)))</f>
        <v>0</v>
      </c>
      <c r="P59" s="15">
        <f>IF(K59="",-1,(-($M$6-(O59/L59))/$M$6))</f>
        <v>-1</v>
      </c>
      <c r="Q59" s="8"/>
      <c r="T59" s="35"/>
    </row>
    <row r="60" spans="1:20">
      <c r="A60" s="9"/>
      <c r="B60" s="12" t="s">
        <v>127</v>
      </c>
      <c r="C60" s="10"/>
      <c r="D60" s="11" t="s">
        <v>128</v>
      </c>
      <c r="E60" s="11" t="s">
        <v>113</v>
      </c>
      <c r="F60" s="11" t="s">
        <v>126</v>
      </c>
      <c r="G60" s="10" t="s">
        <v>86</v>
      </c>
      <c r="H60" s="34">
        <v>821</v>
      </c>
      <c r="I60" s="58">
        <v>803.93016092875519</v>
      </c>
      <c r="J60" s="28"/>
      <c r="K60" s="3"/>
      <c r="L60" s="2"/>
      <c r="M60" s="14">
        <f>IF(K60="",0,(SUMIF($G$10:$G$81,K60,$H$10:$H$81)))</f>
        <v>0</v>
      </c>
      <c r="N60" s="15">
        <f>IF(K60="",-1,(-($L$6-(M60/L60))/$L$6))</f>
        <v>-1</v>
      </c>
      <c r="O60" s="14">
        <f>IF(K60="",0,(SUMIF($G$9:$G$81,K60,$I$9:$I$81)))</f>
        <v>0</v>
      </c>
      <c r="P60" s="15">
        <f>IF(K60="",-1,(-($M$6-(O60/L60))/$M$6))</f>
        <v>-1</v>
      </c>
      <c r="Q60" s="8"/>
      <c r="T60" s="35"/>
    </row>
    <row r="61" spans="1:20">
      <c r="A61" s="9"/>
      <c r="B61" s="12"/>
      <c r="C61" s="10"/>
      <c r="D61" s="11"/>
      <c r="E61" s="11"/>
      <c r="F61" s="11"/>
      <c r="G61" s="10"/>
      <c r="H61" s="34"/>
      <c r="I61" s="58"/>
      <c r="J61" s="28"/>
      <c r="K61" s="3"/>
      <c r="L61" s="2"/>
      <c r="M61" s="14">
        <f>IF(K61="",0,(SUMIF($G$10:$G$81,K61,$H$10:$H$81)))</f>
        <v>0</v>
      </c>
      <c r="N61" s="15">
        <f>IF(K61="",-1,(-($L$6-(M61/L61))/$L$6))</f>
        <v>-1</v>
      </c>
      <c r="O61" s="14">
        <f>IF(K61="",0,(SUMIF($G$9:$G$81,K61,$I$9:$I$81)))</f>
        <v>0</v>
      </c>
      <c r="P61" s="15">
        <f>IF(K61="",-1,(-($M$6-(O61/L61))/$M$6))</f>
        <v>-1</v>
      </c>
      <c r="Q61" s="8"/>
      <c r="T61" s="35"/>
    </row>
    <row r="62" spans="1:20">
      <c r="A62" s="9"/>
      <c r="B62" s="12"/>
      <c r="C62" s="10"/>
      <c r="D62" s="11"/>
      <c r="E62" s="11"/>
      <c r="F62" s="11"/>
      <c r="G62" s="10"/>
      <c r="H62" s="34"/>
      <c r="I62" s="58"/>
      <c r="J62" s="28"/>
      <c r="K62" s="3"/>
      <c r="L62" s="2"/>
      <c r="M62" s="14">
        <f>IF(K62="",0,(SUMIF($G$10:$G$81,K62,$H$10:$H$81)))</f>
        <v>0</v>
      </c>
      <c r="N62" s="15">
        <f>IF(K62="",-1,(-($L$6-(M62/L62))/$L$6))</f>
        <v>-1</v>
      </c>
      <c r="O62" s="14">
        <f>IF(K62="",0,(SUMIF($G$9:$G$81,K62,$I$9:$I$81)))</f>
        <v>0</v>
      </c>
      <c r="P62" s="15">
        <f>IF(K62="",-1,(-($M$6-(O62/L62))/$M$6))</f>
        <v>-1</v>
      </c>
      <c r="Q62" s="8"/>
      <c r="T62" s="35"/>
    </row>
    <row r="63" spans="1:20">
      <c r="A63" s="9"/>
      <c r="B63" s="12"/>
      <c r="C63" s="10"/>
      <c r="D63" s="11"/>
      <c r="E63" s="11"/>
      <c r="F63" s="11"/>
      <c r="G63" s="10"/>
      <c r="H63" s="34"/>
      <c r="I63" s="58"/>
      <c r="J63" s="28"/>
      <c r="K63" s="3"/>
      <c r="L63" s="2"/>
      <c r="M63" s="14">
        <f>IF(K63="",0,(SUMIF($G$10:$G$81,K63,$H$10:$H$81)))</f>
        <v>0</v>
      </c>
      <c r="N63" s="15">
        <f>IF(K63="",-1,(-($L$6-(M63/L63))/$L$6))</f>
        <v>-1</v>
      </c>
      <c r="O63" s="14">
        <f>IF(K63="",0,(SUMIF($G$9:$G$81,K63,$I$9:$I$81)))</f>
        <v>0</v>
      </c>
      <c r="P63" s="15">
        <f>IF(K63="",-1,(-($M$6-(O63/L63))/$M$6))</f>
        <v>-1</v>
      </c>
      <c r="Q63" s="8"/>
      <c r="T63" s="35"/>
    </row>
    <row r="64" spans="1:20">
      <c r="A64" s="9"/>
      <c r="B64" s="12"/>
      <c r="C64" s="10"/>
      <c r="D64" s="11"/>
      <c r="E64" s="11"/>
      <c r="F64" s="11"/>
      <c r="G64" s="10"/>
      <c r="H64" s="34"/>
      <c r="I64" s="58"/>
      <c r="J64" s="28"/>
      <c r="K64" s="3"/>
      <c r="L64" s="2"/>
      <c r="M64" s="14">
        <f>IF(K64="",0,(SUMIF($G$10:$G$81,K64,$H$10:$H$81)))</f>
        <v>0</v>
      </c>
      <c r="N64" s="15">
        <f>IF(K64="",-1,(-($L$6-(M64/L64))/$L$6))</f>
        <v>-1</v>
      </c>
      <c r="O64" s="14">
        <f>IF(K64="",0,(SUMIF($G$9:$G$81,K64,$I$9:$I$81)))</f>
        <v>0</v>
      </c>
      <c r="P64" s="15">
        <f>IF(K64="",-1,(-($M$6-(O64/L64))/$M$6))</f>
        <v>-1</v>
      </c>
      <c r="Q64" s="8"/>
      <c r="T64" s="35"/>
    </row>
    <row r="65" spans="1:20">
      <c r="A65" s="9"/>
      <c r="B65" s="12"/>
      <c r="C65" s="10"/>
      <c r="D65" s="11"/>
      <c r="E65" s="11"/>
      <c r="F65" s="11"/>
      <c r="G65" s="10"/>
      <c r="H65" s="34"/>
      <c r="I65" s="58"/>
      <c r="J65" s="28"/>
      <c r="K65" s="3"/>
      <c r="L65" s="2"/>
      <c r="M65" s="14">
        <f>IF(K65="",0,(SUMIF($G$10:$G$81,K65,$H$10:$H$81)))</f>
        <v>0</v>
      </c>
      <c r="N65" s="15">
        <f>IF(K65="",-1,(-($L$6-(M65/L65))/$L$6))</f>
        <v>-1</v>
      </c>
      <c r="O65" s="14">
        <f>IF(K65="",0,(SUMIF($G$9:$G$81,K65,$I$9:$I$81)))</f>
        <v>0</v>
      </c>
      <c r="P65" s="15">
        <f>IF(K65="",-1,(-($M$6-(O65/L65))/$M$6))</f>
        <v>-1</v>
      </c>
      <c r="Q65" s="8"/>
      <c r="T65" s="35"/>
    </row>
    <row r="66" spans="1:20">
      <c r="A66" s="9"/>
      <c r="B66" s="12"/>
      <c r="C66" s="10"/>
      <c r="D66" s="11"/>
      <c r="E66" s="11"/>
      <c r="F66" s="11"/>
      <c r="G66" s="10"/>
      <c r="H66" s="34"/>
      <c r="I66" s="58"/>
      <c r="J66" s="28"/>
      <c r="K66" s="3"/>
      <c r="L66" s="2"/>
      <c r="M66" s="14">
        <f>IF(K66="",0,(SUMIF($G$10:$G$81,K66,$H$10:$H$81)))</f>
        <v>0</v>
      </c>
      <c r="N66" s="15">
        <f>IF(K66="",-1,(-($L$6-(M66/L66))/$L$6))</f>
        <v>-1</v>
      </c>
      <c r="O66" s="14">
        <f>IF(K66="",0,(SUMIF($G$9:$G$81,K66,$I$9:$I$81)))</f>
        <v>0</v>
      </c>
      <c r="P66" s="15">
        <f>IF(K66="",-1,(-($M$6-(O66/L66))/$M$6))</f>
        <v>-1</v>
      </c>
      <c r="Q66" s="8"/>
      <c r="T66" s="35"/>
    </row>
    <row r="67" spans="1:20">
      <c r="A67" s="9"/>
      <c r="B67" s="12"/>
      <c r="C67" s="10"/>
      <c r="D67" s="11"/>
      <c r="E67" s="11"/>
      <c r="F67" s="11"/>
      <c r="G67" s="10"/>
      <c r="H67" s="34"/>
      <c r="I67" s="58"/>
      <c r="J67" s="28"/>
      <c r="K67" s="3"/>
      <c r="L67" s="2"/>
      <c r="M67" s="14">
        <f>IF(K67="",0,(SUMIF($G$10:$G$81,K67,$H$10:$H$81)))</f>
        <v>0</v>
      </c>
      <c r="N67" s="15">
        <f>IF(K67="",-1,(-($L$6-(M67/L67))/$L$6))</f>
        <v>-1</v>
      </c>
      <c r="O67" s="14">
        <f>IF(K67="",0,(SUMIF($G$9:$G$81,K67,$I$9:$I$81)))</f>
        <v>0</v>
      </c>
      <c r="P67" s="15">
        <f>IF(K67="",-1,(-($M$6-(O67/L67))/$M$6))</f>
        <v>-1</v>
      </c>
      <c r="Q67" s="8"/>
      <c r="T67" s="35"/>
    </row>
    <row r="68" spans="1:20">
      <c r="A68" s="9"/>
      <c r="B68" s="12"/>
      <c r="C68" s="10"/>
      <c r="D68" s="11"/>
      <c r="E68" s="11"/>
      <c r="F68" s="11"/>
      <c r="G68" s="10"/>
      <c r="H68" s="34"/>
      <c r="I68" s="58"/>
      <c r="J68" s="28"/>
      <c r="K68" s="3"/>
      <c r="L68" s="2"/>
      <c r="M68" s="14">
        <f>IF(K68="",0,(SUMIF($G$10:$G$81,K68,$H$10:$H$81)))</f>
        <v>0</v>
      </c>
      <c r="N68" s="15">
        <f>IF(K68="",-1,(-($L$6-(M68/L68))/$L$6))</f>
        <v>-1</v>
      </c>
      <c r="O68" s="14">
        <f>IF(K68="",0,(SUMIF($G$9:$G$81,K68,$I$9:$I$81)))</f>
        <v>0</v>
      </c>
      <c r="P68" s="15">
        <f>IF(K68="",-1,(-($M$6-(O68/L68))/$M$6))</f>
        <v>-1</v>
      </c>
      <c r="Q68" s="8"/>
      <c r="T68" s="35"/>
    </row>
    <row r="69" spans="1:20">
      <c r="A69" s="9"/>
      <c r="B69" s="12"/>
      <c r="C69" s="10"/>
      <c r="D69" s="11"/>
      <c r="E69" s="11"/>
      <c r="F69" s="11"/>
      <c r="G69" s="10"/>
      <c r="H69" s="34"/>
      <c r="I69" s="58"/>
      <c r="J69" s="28"/>
      <c r="K69" s="3"/>
      <c r="L69" s="2"/>
      <c r="M69" s="14">
        <f>IF(K69="",0,(SUMIF($G$10:$G$81,K69,$H$10:$H$81)))</f>
        <v>0</v>
      </c>
      <c r="N69" s="15">
        <f>IF(K69="",-1,(-($L$6-(M69/L69))/$L$6))</f>
        <v>-1</v>
      </c>
      <c r="O69" s="14">
        <f>IF(K69="",0,(SUMIF($G$9:$G$81,K69,$I$9:$I$81)))</f>
        <v>0</v>
      </c>
      <c r="P69" s="15">
        <f>IF(K69="",-1,(-($M$6-(O69/L69))/$M$6))</f>
        <v>-1</v>
      </c>
      <c r="Q69" s="8"/>
      <c r="T69" s="35"/>
    </row>
    <row r="70" spans="1:20">
      <c r="A70" s="9"/>
      <c r="B70" s="12"/>
      <c r="C70" s="10"/>
      <c r="D70" s="11"/>
      <c r="E70" s="11"/>
      <c r="F70" s="11"/>
      <c r="G70" s="10"/>
      <c r="H70" s="34"/>
      <c r="I70" s="58"/>
      <c r="J70" s="28"/>
      <c r="K70" s="3"/>
      <c r="L70" s="2"/>
      <c r="M70" s="14">
        <f>IF(K70="",0,(SUMIF($G$10:$G$81,K70,$H$10:$H$81)))</f>
        <v>0</v>
      </c>
      <c r="N70" s="15">
        <f>IF(K70="",-1,(-($L$6-(M70/L70))/$L$6))</f>
        <v>-1</v>
      </c>
      <c r="O70" s="14">
        <f>IF(K70="",0,(SUMIF($G$9:$G$81,K70,$I$9:$I$81)))</f>
        <v>0</v>
      </c>
      <c r="P70" s="15">
        <f>IF(K70="",-1,(-($M$6-(O70/L70))/$M$6))</f>
        <v>-1</v>
      </c>
      <c r="Q70" s="8"/>
      <c r="T70" s="35"/>
    </row>
    <row r="71" spans="1:20">
      <c r="A71" s="9"/>
      <c r="B71" s="12"/>
      <c r="C71" s="10"/>
      <c r="D71" s="11"/>
      <c r="E71" s="11"/>
      <c r="F71" s="11"/>
      <c r="G71" s="10"/>
      <c r="H71" s="34"/>
      <c r="I71" s="58"/>
      <c r="J71" s="28"/>
      <c r="K71" s="3"/>
      <c r="L71" s="2"/>
      <c r="M71" s="14">
        <f>IF(K71="",0,(SUMIF($G$10:$G$81,K71,$H$10:$H$81)))</f>
        <v>0</v>
      </c>
      <c r="N71" s="15">
        <f>IF(K71="",-1,(-($L$6-(M71/L71))/$L$6))</f>
        <v>-1</v>
      </c>
      <c r="O71" s="14">
        <f>IF(K71="",0,(SUMIF($G$9:$G$81,K71,$I$9:$I$81)))</f>
        <v>0</v>
      </c>
      <c r="P71" s="15">
        <f>IF(K71="",-1,(-($M$6-(O71/L71))/$M$6))</f>
        <v>-1</v>
      </c>
      <c r="Q71" s="8"/>
      <c r="T71" s="35"/>
    </row>
    <row r="72" spans="1:20">
      <c r="A72" s="9"/>
      <c r="B72" s="12"/>
      <c r="C72" s="10"/>
      <c r="D72" s="11"/>
      <c r="E72" s="11"/>
      <c r="F72" s="11"/>
      <c r="G72" s="11"/>
      <c r="H72" s="34"/>
      <c r="I72" s="58"/>
      <c r="J72" s="28"/>
      <c r="K72" s="3"/>
      <c r="L72" s="2"/>
      <c r="M72" s="14">
        <f>IF(K72="",0,(SUMIF($G$10:$G$81,K72,$H$10:$H$81)))</f>
        <v>0</v>
      </c>
      <c r="N72" s="15">
        <f>IF(K72="",-1,(-($L$6-(M72/L72))/$L$6))</f>
        <v>-1</v>
      </c>
      <c r="O72" s="14">
        <f>IF(K72="",0,(SUMIF($G$9:$G$81,K72,$I$9:$I$81)))</f>
        <v>0</v>
      </c>
      <c r="P72" s="15">
        <f>IF(K72="",-1,(-($M$6-(O72/L72))/$M$6))</f>
        <v>-1</v>
      </c>
      <c r="Q72" s="8"/>
      <c r="T72" s="35"/>
    </row>
    <row r="73" spans="1:20">
      <c r="A73" s="9"/>
      <c r="B73" s="12"/>
      <c r="C73" s="10"/>
      <c r="D73" s="11"/>
      <c r="E73" s="11"/>
      <c r="F73" s="11"/>
      <c r="G73" s="11"/>
      <c r="H73" s="34"/>
      <c r="I73" s="58"/>
      <c r="J73" s="28"/>
      <c r="K73" s="3"/>
      <c r="L73" s="2"/>
      <c r="M73" s="14">
        <f>IF(K73="",0,(SUMIF($G$10:$G$81,K73,$H$10:$H$81)))</f>
        <v>0</v>
      </c>
      <c r="N73" s="15">
        <f>IF(K73="",-1,(-($L$6-(M73/L73))/$L$6))</f>
        <v>-1</v>
      </c>
      <c r="O73" s="14">
        <f>IF(K73="",0,(SUMIF($G$9:$G$81,K73,$I$9:$I$81)))</f>
        <v>0</v>
      </c>
      <c r="P73" s="15">
        <f>IF(K73="",-1,(-($M$6-(O73/L73))/$M$6))</f>
        <v>-1</v>
      </c>
      <c r="Q73" s="8"/>
      <c r="T73" s="35"/>
    </row>
    <row r="74" spans="1:20">
      <c r="A74" s="9"/>
      <c r="B74" s="12"/>
      <c r="C74" s="10"/>
      <c r="D74" s="11"/>
      <c r="E74" s="11"/>
      <c r="F74" s="11"/>
      <c r="G74" s="11"/>
      <c r="H74" s="34"/>
      <c r="I74" s="58"/>
      <c r="J74" s="28"/>
      <c r="K74" s="3"/>
      <c r="L74" s="2"/>
      <c r="M74" s="14">
        <f>IF(K74="",0,(SUMIF($G$10:$G$81,K74,$H$10:$H$81)))</f>
        <v>0</v>
      </c>
      <c r="N74" s="15">
        <f>IF(K74="",-1,(-($L$6-(M74/L74))/$L$6))</f>
        <v>-1</v>
      </c>
      <c r="O74" s="14">
        <f>IF(K74="",0,(SUMIF($G$9:$G$81,K74,$I$9:$I$81)))</f>
        <v>0</v>
      </c>
      <c r="P74" s="15">
        <f>IF(K74="",-1,(-($M$6-(O74/L74))/$M$6))</f>
        <v>-1</v>
      </c>
      <c r="Q74" s="8"/>
      <c r="T74" s="35"/>
    </row>
    <row r="75" spans="1:20">
      <c r="A75" s="9"/>
      <c r="B75" s="2"/>
      <c r="C75" s="10"/>
      <c r="D75" s="11"/>
      <c r="E75" s="11"/>
      <c r="F75" s="11"/>
      <c r="G75" s="11"/>
      <c r="H75" s="34"/>
      <c r="I75" s="58"/>
      <c r="J75" s="28"/>
      <c r="K75" s="3"/>
      <c r="L75" s="2"/>
      <c r="M75" s="14">
        <f>IF(K75="",0,(SUMIF($G$10:$G$81,K75,$H$10:$H$81)))</f>
        <v>0</v>
      </c>
      <c r="N75" s="15">
        <f>IF(K75="",-1,(-($L$6-(M75/L75))/$L$6))</f>
        <v>-1</v>
      </c>
      <c r="O75" s="14">
        <f>IF(K75="",0,(SUMIF($G$9:$G$81,K75,$I$9:$I$81)))</f>
        <v>0</v>
      </c>
      <c r="P75" s="15">
        <f>IF(K75="",-1,(-($M$6-(O75/L75))/$M$6))</f>
        <v>-1</v>
      </c>
      <c r="Q75" s="8"/>
      <c r="T75" s="35"/>
    </row>
    <row r="76" spans="1:20">
      <c r="A76" s="9"/>
      <c r="B76" s="2"/>
      <c r="C76" s="10"/>
      <c r="D76" s="11"/>
      <c r="E76" s="11"/>
      <c r="F76" s="11"/>
      <c r="G76" s="11"/>
      <c r="H76" s="34"/>
      <c r="I76" s="58"/>
      <c r="J76" s="28"/>
      <c r="K76" s="3"/>
      <c r="L76" s="2"/>
      <c r="M76" s="14">
        <f>IF(K76="",0,(SUMIF($G$10:$G$81,K76,$H$10:$H$81)))</f>
        <v>0</v>
      </c>
      <c r="N76" s="15">
        <f>IF(K76="",-1,(-($L$6-(M76/L76))/$L$6))</f>
        <v>-1</v>
      </c>
      <c r="O76" s="14">
        <f>IF(K76="",0,(SUMIF($G$9:$G$81,K76,$I$9:$I$81)))</f>
        <v>0</v>
      </c>
      <c r="P76" s="15">
        <f>IF(K76="",-1,(-($M$6-(O76/L76))/$M$6))</f>
        <v>-1</v>
      </c>
      <c r="Q76" s="8"/>
      <c r="T76" s="35"/>
    </row>
    <row r="77" spans="1:20">
      <c r="A77" s="9"/>
      <c r="B77" s="2"/>
      <c r="C77" s="10"/>
      <c r="D77" s="11"/>
      <c r="E77" s="11"/>
      <c r="F77" s="11"/>
      <c r="G77" s="11"/>
      <c r="H77" s="34"/>
      <c r="I77" s="58"/>
      <c r="J77" s="28"/>
      <c r="K77" s="3"/>
      <c r="L77" s="2"/>
      <c r="M77" s="14">
        <f>IF(K77="",0,(SUMIF($G$10:$G$81,K77,$H$10:$H$81)))</f>
        <v>0</v>
      </c>
      <c r="N77" s="15">
        <f>IF(K77="",-1,(-($L$6-(M77/L77))/$L$6))</f>
        <v>-1</v>
      </c>
      <c r="O77" s="14">
        <f>IF(K77="",0,(SUMIF($G$9:$G$81,K77,$I$9:$I$81)))</f>
        <v>0</v>
      </c>
      <c r="P77" s="15">
        <f>IF(K77="",-1,(-($M$6-(O77/L77))/$M$6))</f>
        <v>-1</v>
      </c>
      <c r="Q77" s="8"/>
      <c r="T77" s="35"/>
    </row>
    <row r="78" spans="1:20">
      <c r="A78" s="9"/>
      <c r="B78" s="2"/>
      <c r="C78" s="10"/>
      <c r="D78" s="11"/>
      <c r="E78" s="11"/>
      <c r="F78" s="11"/>
      <c r="G78" s="11"/>
      <c r="H78" s="34"/>
      <c r="I78" s="58"/>
      <c r="J78" s="28"/>
      <c r="K78" s="3"/>
      <c r="L78" s="2"/>
      <c r="M78" s="14">
        <f>IF(K78="",0,(SUMIF($G$10:$G$81,K78,$H$10:$H$81)))</f>
        <v>0</v>
      </c>
      <c r="N78" s="15">
        <f>IF(K78="",-1,(-($L$6-(M78/L78))/$L$6))</f>
        <v>-1</v>
      </c>
      <c r="O78" s="14">
        <f>IF(K78="",0,(SUMIF($G$9:$G$81,K78,$I$9:$I$81)))</f>
        <v>0</v>
      </c>
      <c r="P78" s="15">
        <f>IF(K78="",-1,(-($M$6-(O78/L78))/$M$6))</f>
        <v>-1</v>
      </c>
      <c r="Q78" s="8"/>
      <c r="T78" s="35"/>
    </row>
    <row r="79" spans="1:20">
      <c r="A79" s="9"/>
      <c r="B79" s="2"/>
      <c r="C79" s="10"/>
      <c r="D79" s="11"/>
      <c r="E79" s="11"/>
      <c r="F79" s="11"/>
      <c r="G79" s="11"/>
      <c r="H79" s="34"/>
      <c r="I79" s="58"/>
      <c r="J79" s="28"/>
      <c r="K79" s="3"/>
      <c r="L79" s="2"/>
      <c r="M79" s="14">
        <f>IF(K79="",0,(SUMIF($G$10:$G$81,K79,$H$10:$H$81)))</f>
        <v>0</v>
      </c>
      <c r="N79" s="15">
        <f>IF(K79="",-1,(-($L$6-(M79/L79))/$L$6))</f>
        <v>-1</v>
      </c>
      <c r="O79" s="14">
        <f>IF(K79="",0,(SUMIF($G$9:$G$81,K79,$I$9:$I$81)))</f>
        <v>0</v>
      </c>
      <c r="P79" s="15">
        <f>IF(K79="",-1,(-($M$6-(O79/L79))/$M$6))</f>
        <v>-1</v>
      </c>
      <c r="Q79" s="8"/>
      <c r="T79" s="35"/>
    </row>
    <row r="80" spans="1:20">
      <c r="A80" s="9"/>
      <c r="B80" s="2"/>
      <c r="C80" s="10"/>
      <c r="D80" s="11"/>
      <c r="E80" s="11"/>
      <c r="F80" s="11"/>
      <c r="G80" s="11"/>
      <c r="H80" s="12"/>
      <c r="I80" s="12"/>
      <c r="J80" s="28"/>
      <c r="K80" s="3"/>
      <c r="L80" s="2"/>
      <c r="M80" s="14">
        <f>IF(K80="",0,(SUMIF($G$10:$G$81,K80,$H$10:$H$81)))</f>
        <v>0</v>
      </c>
      <c r="N80" s="15">
        <f>IF(K80="",-1,(-($L$6-(M80/L80))/$L$6))</f>
        <v>-1</v>
      </c>
      <c r="O80" s="14">
        <f>IF(K80="",0,(SUMIF($G$9:$G$81,K80,$I$9:$I$81)))</f>
        <v>0</v>
      </c>
      <c r="P80" s="15">
        <f>IF(K80="",-1,(-($M$6-(O80/L80))/$M$6))</f>
        <v>-1</v>
      </c>
      <c r="Q80" s="8"/>
      <c r="T80" s="35"/>
    </row>
    <row r="81" spans="1:17">
      <c r="A81" s="9"/>
      <c r="B81" s="2"/>
      <c r="C81" s="10"/>
      <c r="D81" s="11"/>
      <c r="E81" s="11"/>
      <c r="F81" s="11"/>
      <c r="G81" s="11"/>
      <c r="H81" s="12"/>
      <c r="I81" s="12"/>
      <c r="J81" s="28"/>
      <c r="K81" s="3"/>
      <c r="L81" s="2"/>
      <c r="M81" s="14">
        <f>IF(K81="",0,(SUMIF($G$10:$G$81,K81,$H$10:$H$81)))</f>
        <v>0</v>
      </c>
      <c r="N81" s="15">
        <f>IF(K81="",-1,(-($L$6-(M81/L81))/$L$6))</f>
        <v>-1</v>
      </c>
      <c r="O81" s="14">
        <f>IF(K81="",0,(SUMIF($G$9:$G$81,K81,$I$9:$I$81)))</f>
        <v>0</v>
      </c>
      <c r="P81" s="15">
        <f>IF(K81="",-1,(-($M$6-(O81/L81))/$M$6))</f>
        <v>-1</v>
      </c>
      <c r="Q81" s="8"/>
    </row>
    <row r="82" spans="1:17">
      <c r="A82" s="9"/>
      <c r="J82" s="28"/>
      <c r="K82" s="3"/>
      <c r="L82" s="2"/>
      <c r="M82" s="14">
        <f>IF(K82="",0,(SUMIF($G$10:$G$81,K82,$H$10:$H$81)))</f>
        <v>0</v>
      </c>
      <c r="N82" s="15">
        <f>IF(K82="",-1,(-($L$6-(M82/L82))/$L$6))</f>
        <v>-1</v>
      </c>
      <c r="O82" s="14">
        <f>IF(K82="",0,(SUMIF($G$9:$G$81,K82,$I$9:$I$81)))</f>
        <v>0</v>
      </c>
      <c r="P82" s="15">
        <f>IF(K82="",-1,(-($M$6-(O82/L82))/$M$6))</f>
        <v>-1</v>
      </c>
      <c r="Q82" s="8"/>
    </row>
    <row r="83" spans="1:17">
      <c r="A83" s="9"/>
      <c r="J83" s="28"/>
      <c r="K83" s="3"/>
      <c r="L83" s="2"/>
      <c r="M83" s="14">
        <f>IF(K83="",0,(SUMIF($G$10:$G$81,K83,$H$10:$H$81)))</f>
        <v>0</v>
      </c>
      <c r="N83" s="15">
        <f>IF(K83="",-1,(-($L$6-(M83/L83))/$L$6))</f>
        <v>-1</v>
      </c>
      <c r="O83" s="14">
        <f>IF(K83="",0,(SUMIF($G$9:$G$81,K83,$I$9:$I$81)))</f>
        <v>0</v>
      </c>
      <c r="P83" s="15">
        <f>IF(K83="",-1,(-($M$6-(O83/L83))/$M$6))</f>
        <v>-1</v>
      </c>
      <c r="Q83" s="8"/>
    </row>
    <row r="84" spans="1:17">
      <c r="A84" s="9"/>
      <c r="J84" s="28"/>
      <c r="K84" s="3"/>
      <c r="L84" s="2"/>
      <c r="M84" s="14">
        <f>IF(K84="",0,(SUMIF($G$10:$G$81,K84,$H$10:$H$81)))</f>
        <v>0</v>
      </c>
      <c r="N84" s="15">
        <f>IF(K84="",-1,(-($L$6-(M84/L84))/$L$6))</f>
        <v>-1</v>
      </c>
      <c r="O84" s="14">
        <f>IF(K84="",0,(SUMIF($G$9:$G$81,K84,$I$9:$I$81)))</f>
        <v>0</v>
      </c>
      <c r="P84" s="15">
        <f>IF(K84="",-1,(-($M$6-(O84/L84))/$M$6))</f>
        <v>-1</v>
      </c>
      <c r="Q84" s="8"/>
    </row>
    <row r="85" spans="1:17">
      <c r="A85" s="9"/>
      <c r="J85" s="28"/>
      <c r="K85" s="3"/>
      <c r="L85" s="2"/>
      <c r="M85" s="14">
        <f>IF(K85="",0,(SUMIF($G$10:$G$81,K85,$H$10:$H$81)))</f>
        <v>0</v>
      </c>
      <c r="N85" s="15">
        <f>IF(K85="",-1,(-($L$6-(M85/L85))/$L$6))</f>
        <v>-1</v>
      </c>
      <c r="O85" s="14">
        <f>IF(K85="",0,(SUMIF($G$9:$G$81,K85,$I$9:$I$81)))</f>
        <v>0</v>
      </c>
      <c r="P85" s="15">
        <f>IF(K85="",-1,(-($M$6-(O85/L85))/$M$6))</f>
        <v>-1</v>
      </c>
      <c r="Q85" s="8"/>
    </row>
    <row r="86" spans="1:17">
      <c r="A86" s="9"/>
      <c r="J86" s="28"/>
      <c r="K86" s="3"/>
      <c r="L86" s="2"/>
      <c r="M86" s="14">
        <f>IF(K86="",0,(SUMIF($G$10:$G$81,K86,$H$10:$H$81)))</f>
        <v>0</v>
      </c>
      <c r="N86" s="15">
        <f>IF(K86="",-1,(-($L$6-(M86/L86))/$L$6))</f>
        <v>-1</v>
      </c>
      <c r="O86" s="14">
        <f>IF(K86="",0,(SUMIF($G$9:$G$81,K86,$I$9:$I$81)))</f>
        <v>0</v>
      </c>
      <c r="P86" s="15">
        <f>IF(K86="",-1,(-($M$6-(O86/L86))/$M$6))</f>
        <v>-1</v>
      </c>
      <c r="Q86" s="8"/>
    </row>
    <row r="87" spans="1:17">
      <c r="A87" s="9"/>
      <c r="J87" s="28"/>
      <c r="K87" s="3"/>
      <c r="L87" s="2"/>
      <c r="M87" s="14">
        <f>IF(K87="",0,(SUMIF($G$10:$G$81,K87,$H$10:$H$81)))</f>
        <v>0</v>
      </c>
      <c r="N87" s="15">
        <f>IF(K87="",-1,(-($L$6-(M87/L87))/$L$6))</f>
        <v>-1</v>
      </c>
      <c r="O87" s="14">
        <f>IF(K87="",0,(SUMIF($G$9:$G$81,K87,$I$9:$I$81)))</f>
        <v>0</v>
      </c>
      <c r="P87" s="15">
        <f>IF(K87="",-1,(-($M$6-(O87/L87))/$M$6))</f>
        <v>-1</v>
      </c>
      <c r="Q87" s="8"/>
    </row>
  </sheetData>
  <mergeCells count="1">
    <mergeCell ref="B4:F6"/>
  </mergeCells>
  <phoneticPr fontId="5" type="noConversion"/>
  <conditionalFormatting sqref="M10:M87 O10:O87">
    <cfRule type="cellIs" dxfId="3" priority="1" stopIfTrue="1" operator="equal">
      <formula>0</formula>
    </cfRule>
  </conditionalFormatting>
  <conditionalFormatting sqref="N10:N87 P10:P87">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300</Value>
    </TaxCatchAll>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Thanet</TermName>
          <TermId xmlns="http://schemas.microsoft.com/office/infopath/2007/PartnerControls">9fc20c59-4d21-4dbf-bc9e-eea45d44455c</TermId>
        </TermInfo>
      </Terms>
    </d08e702f979e48d3863205ea645082c2>
  </documentManagement>
</p:properti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8E0FF2E968591540BF6536B9DFB54E09" ma:contentTypeVersion="4" ma:contentTypeDescription="Parent Document Content Type for all review documents" ma:contentTypeScope="" ma:versionID="1a69e1ed194d76ad3abddab56eeedaad">
  <xsd:schema xmlns:xsd="http://www.w3.org/2001/XMLSchema" xmlns:xs="http://www.w3.org/2001/XMLSchema" xmlns:p="http://schemas.microsoft.com/office/2006/metadata/properties" xmlns:ns1="http://schemas.microsoft.com/sharepoint/v3" xmlns:ns2="07a766d4-cf60-4260-9f49-242aaa07e1bd" xmlns:ns3="d23c6157-5623-4293-b83e-785d6ba7de2d" xmlns:ns4="0989fad5-9d3c-429c-8b34-cdd6a1dfd8f7" targetNamespace="http://schemas.microsoft.com/office/2006/metadata/properties" ma:root="true" ma:fieldsID="39b6e4b75d7e3352f1434041c31b8392" ns1:_="" ns2:_="" ns3:_="" ns4:_="">
    <xsd:import namespace="http://schemas.microsoft.com/sharepoint/v3"/>
    <xsd:import namespace="07a766d4-cf60-4260-9f49-242aaa07e1bd"/>
    <xsd:import namespace="d23c6157-5623-4293-b83e-785d6ba7de2d"/>
    <xsd:import namespace="0989fad5-9d3c-429c-8b34-cdd6a1dfd8f7"/>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0989fad5-9d3c-429c-8b34-cdd6a1dfd8f7"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255B7FDA-1106-4372-997E-8FE17782560C}"/>
</file>

<file path=customXml/itemProps2.xml><?xml version="1.0" encoding="utf-8"?>
<ds:datastoreItem xmlns:ds="http://schemas.openxmlformats.org/officeDocument/2006/customXml" ds:itemID="{B4F4F9B0-949C-46B3-BF57-8092D2BE4759}"/>
</file>

<file path=customXml/itemProps3.xml><?xml version="1.0" encoding="utf-8"?>
<ds:datastoreItem xmlns:ds="http://schemas.openxmlformats.org/officeDocument/2006/customXml" ds:itemID="{CFBDB2F1-76AD-4009-814F-8E82A1E4FAD2}"/>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2585594D-CB91-42AC-9F7D-A8B90E484602}"/>
</file>

<file path=customXml/itemProps6.xml><?xml version="1.0" encoding="utf-8"?>
<ds:datastoreItem xmlns:ds="http://schemas.openxmlformats.org/officeDocument/2006/customXml" ds:itemID="{4C1DE274-EFF0-4630-B066-493C6358DED3}"/>
</file>

<file path=customXml/itemProps7.xml><?xml version="1.0" encoding="utf-8"?>
<ds:datastoreItem xmlns:ds="http://schemas.openxmlformats.org/officeDocument/2006/customXml" ds:itemID="{EAEDF9C1-7026-4997-BCB4-4F239AE445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2024-03-15T13:35:22Z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0x010100E7BD6A8A66F7CB4BBA2B02F0531791BE0026A9A75CCCA16F4693F1FE45F71519DE008E0FF2E968591540BF6536B9DFB54E09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300;#Thanet|9fc20c59-4d21-4dbf-bc9e-eea45d44455c</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