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lgbce.sharepoint.com/sites/ReviewSystem/Middlesbrough/Review Documents/Review/1.4 Launch Materials/"/>
    </mc:Choice>
  </mc:AlternateContent>
  <xr:revisionPtr revIDLastSave="0" documentId="8_{85B777A8-32AB-4BAB-8C29-87EB0A82C58F}" xr6:coauthVersionLast="47" xr6:coauthVersionMax="47" xr10:uidLastSave="{00000000-0000-0000-0000-000000000000}"/>
  <bookViews>
    <workbookView xWindow="-120" yWindow="-120" windowWidth="29040" windowHeight="1752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M29" i="7"/>
  <c r="M28" i="7"/>
  <c r="M27" i="7"/>
  <c r="M26" i="7"/>
  <c r="M25" i="7"/>
  <c r="M24" i="7"/>
  <c r="M23" i="7"/>
  <c r="M22" i="7"/>
  <c r="M21" i="7"/>
  <c r="M20" i="7"/>
  <c r="M19" i="7"/>
  <c r="M18" i="7"/>
  <c r="M17" i="7"/>
  <c r="M16" i="7"/>
  <c r="M15" i="7"/>
  <c r="M14" i="7"/>
  <c r="M13" i="7"/>
  <c r="M12" i="7"/>
  <c r="M11" i="7"/>
  <c r="M10" i="7"/>
  <c r="M30" i="7" l="1"/>
  <c r="N30" i="7"/>
  <c r="O30" i="7"/>
  <c r="P30" i="7"/>
  <c r="O29" i="7" l="1"/>
  <c r="O17" i="7"/>
  <c r="O14" i="7"/>
  <c r="O26" i="7"/>
  <c r="O22" i="7"/>
  <c r="O13" i="7"/>
  <c r="O27" i="7"/>
  <c r="O20" i="7"/>
  <c r="O23" i="7"/>
  <c r="O16" i="7"/>
  <c r="O19" i="7"/>
  <c r="O12" i="7"/>
  <c r="O18" i="7"/>
  <c r="O15" i="7"/>
  <c r="O25" i="7"/>
  <c r="O11" i="7"/>
  <c r="O21" i="7"/>
  <c r="O10" i="7"/>
  <c r="O28" i="7"/>
  <c r="O24"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4" i="7"/>
  <c r="L4" i="7"/>
  <c r="L5" i="7"/>
  <c r="L6" i="7" l="1"/>
  <c r="M6" i="7"/>
  <c r="P26" i="7" l="1"/>
  <c r="P17" i="7"/>
  <c r="P23" i="7"/>
  <c r="P20" i="7"/>
  <c r="P14" i="7"/>
  <c r="P29" i="7"/>
  <c r="P11" i="7"/>
  <c r="P28" i="7"/>
  <c r="P25" i="7"/>
  <c r="P22" i="7"/>
  <c r="P19" i="7"/>
  <c r="P16" i="7"/>
  <c r="P13" i="7"/>
  <c r="P10" i="7"/>
  <c r="P27" i="7"/>
  <c r="P24" i="7"/>
  <c r="P21" i="7"/>
  <c r="P18" i="7"/>
  <c r="P15" i="7"/>
  <c r="P12" i="7"/>
  <c r="N27" i="7"/>
  <c r="N24" i="7"/>
  <c r="N21" i="7"/>
  <c r="N18" i="7"/>
  <c r="N15" i="7"/>
  <c r="N12" i="7"/>
  <c r="N28" i="7"/>
  <c r="N25" i="7"/>
  <c r="N22" i="7"/>
  <c r="N19" i="7"/>
  <c r="N16" i="7"/>
  <c r="N13" i="7"/>
  <c r="N10" i="7"/>
  <c r="N29" i="7"/>
  <c r="N26" i="7"/>
  <c r="N23" i="7"/>
  <c r="N20" i="7"/>
  <c r="N17" i="7"/>
  <c r="N14" i="7"/>
  <c r="N11" i="7"/>
</calcChain>
</file>

<file path=xl/sharedStrings.xml><?xml version="1.0" encoding="utf-8"?>
<sst xmlns="http://schemas.openxmlformats.org/spreadsheetml/2006/main" count="291" uniqueCount="138">
  <si>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</si>
  <si>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</si>
  <si>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</si>
  <si>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</si>
  <si>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</si>
  <si>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</si>
  <si>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</si>
  <si>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</si>
  <si>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</si>
  <si>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</si>
  <si>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</si>
  <si>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</si>
  <si>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</si>
  <si>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</si>
  <si>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</si>
  <si>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</si>
  <si>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</si>
  <si>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</si>
  <si>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</si>
  <si>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</si>
  <si>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</si>
  <si>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</si>
  <si>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</si>
  <si>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</si>
  <si>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</si>
  <si>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</si>
  <si>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</si>
  <si>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</si>
  <si>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</si>
  <si>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</si>
  <si>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</si>
  <si>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</si>
  <si>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</si>
  <si>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</si>
  <si>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</si>
  <si>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</si>
  <si>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</si>
  <si>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</si>
  <si>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</si>
  <si>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</si>
  <si>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</si>
  <si>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</si>
  <si>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AA</t>
  </si>
  <si>
    <t>Central</t>
  </si>
  <si>
    <t>Acklam</t>
  </si>
  <si>
    <t>AB</t>
  </si>
  <si>
    <t>Ayresome</t>
  </si>
  <si>
    <t>AC</t>
  </si>
  <si>
    <t>Berwick Hills &amp; Pallister</t>
  </si>
  <si>
    <t>AD</t>
  </si>
  <si>
    <t>Brambles &amp; Thorntree</t>
  </si>
  <si>
    <t>AE</t>
  </si>
  <si>
    <t>BA</t>
  </si>
  <si>
    <t>Newport</t>
  </si>
  <si>
    <t>Coulby Newham</t>
  </si>
  <si>
    <t>BB</t>
  </si>
  <si>
    <t>Hemlington</t>
  </si>
  <si>
    <t>BC</t>
  </si>
  <si>
    <t>Kader</t>
  </si>
  <si>
    <t>BD</t>
  </si>
  <si>
    <t>Ladgate</t>
  </si>
  <si>
    <t>BE</t>
  </si>
  <si>
    <t>Linthorpe</t>
  </si>
  <si>
    <t>CA</t>
  </si>
  <si>
    <t>North Ormesby</t>
  </si>
  <si>
    <t>Longlands &amp; Beechwood</t>
  </si>
  <si>
    <t>CB</t>
  </si>
  <si>
    <t>Marton East</t>
  </si>
  <si>
    <t>DA</t>
  </si>
  <si>
    <t>Marton West</t>
  </si>
  <si>
    <t>DB</t>
  </si>
  <si>
    <t>DC</t>
  </si>
  <si>
    <t>EA</t>
  </si>
  <si>
    <t>Nunthorpe</t>
  </si>
  <si>
    <t>EB</t>
  </si>
  <si>
    <t>Park</t>
  </si>
  <si>
    <t>EC</t>
  </si>
  <si>
    <t>Park End &amp; Beckfield</t>
  </si>
  <si>
    <t>FA</t>
  </si>
  <si>
    <t>Stainton &amp; Thornton</t>
  </si>
  <si>
    <t>FB</t>
  </si>
  <si>
    <t>Trimdon</t>
  </si>
  <si>
    <t>FC</t>
  </si>
  <si>
    <t>FD</t>
  </si>
  <si>
    <t>GA</t>
  </si>
  <si>
    <t>Longlands and Beechwood</t>
  </si>
  <si>
    <t>GB</t>
  </si>
  <si>
    <t>GC</t>
  </si>
  <si>
    <t>GD</t>
  </si>
  <si>
    <t>HA</t>
  </si>
  <si>
    <t>Berwick Hills and Pallister</t>
  </si>
  <si>
    <t>HB</t>
  </si>
  <si>
    <t>HC</t>
  </si>
  <si>
    <t>HDM</t>
  </si>
  <si>
    <t>IA</t>
  </si>
  <si>
    <t>Brambles and Thorntree</t>
  </si>
  <si>
    <t>IB</t>
  </si>
  <si>
    <t>IC</t>
  </si>
  <si>
    <t>ID</t>
  </si>
  <si>
    <t>JA</t>
  </si>
  <si>
    <t>JB</t>
  </si>
  <si>
    <t>JC</t>
  </si>
  <si>
    <t>KA</t>
  </si>
  <si>
    <t>KB</t>
  </si>
  <si>
    <t>KC</t>
  </si>
  <si>
    <t>KD</t>
  </si>
  <si>
    <t>LA</t>
  </si>
  <si>
    <t>LB</t>
  </si>
  <si>
    <t>LC</t>
  </si>
  <si>
    <t>MA</t>
  </si>
  <si>
    <t>MBM</t>
  </si>
  <si>
    <t>MCM</t>
  </si>
  <si>
    <t>NAM</t>
  </si>
  <si>
    <t>NBM</t>
  </si>
  <si>
    <t>NCM</t>
  </si>
  <si>
    <t>OAM</t>
  </si>
  <si>
    <t>Park End and Beckfield</t>
  </si>
  <si>
    <t>OB</t>
  </si>
  <si>
    <t>OC</t>
  </si>
  <si>
    <t>PAM</t>
  </si>
  <si>
    <t>Stainton and Thornton</t>
  </si>
  <si>
    <t>PBM</t>
  </si>
  <si>
    <t>Stainton</t>
  </si>
  <si>
    <t>PCM</t>
  </si>
  <si>
    <t>QAM</t>
  </si>
  <si>
    <t>QBM</t>
  </si>
  <si>
    <t>QCM</t>
  </si>
  <si>
    <t>QDM</t>
  </si>
  <si>
    <t>RAM</t>
  </si>
  <si>
    <t>RBM</t>
  </si>
  <si>
    <t>RCM</t>
  </si>
  <si>
    <t>RDM</t>
  </si>
  <si>
    <t>SAM</t>
  </si>
  <si>
    <t>SBM</t>
  </si>
  <si>
    <t>SCM</t>
  </si>
  <si>
    <t>TAM</t>
  </si>
  <si>
    <t>TBM</t>
  </si>
  <si>
    <t>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</si>
</sst>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3" formatCode="_-* #,##0.00_-;\-* #,##0.00_-;_-* &quot;-&quot;??_-;_-@_-"/>
    <numFmt numFmtId="164" formatCode="_-* #,##0_-;\-* #,##0_-;_-* &quot;-&quot;??_-;_-@_-"/>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theme="0"/>
      <name val="Arial"/>
      <family val="2"/>
    </font>
    <font>
      <sz val="12"/>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s>
  <cellStyleXfs count="59">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2" applyNumberFormat="0" applyAlignment="0" applyProtection="0"/>
    <xf numFmtId="0" fontId="19" fillId="30" borderId="13"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4"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5" applyNumberFormat="0" applyFill="0" applyAlignment="0" applyProtection="0"/>
    <xf numFmtId="0" fontId="2" fillId="0" borderId="0" applyNumberFormat="0" applyFon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2" applyNumberFormat="0" applyAlignment="0" applyProtection="0"/>
    <xf numFmtId="0" fontId="26" fillId="0" borderId="17"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8" applyNumberFormat="0" applyFont="0" applyAlignment="0" applyProtection="0"/>
    <xf numFmtId="0" fontId="28" fillId="29" borderId="19"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20"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xf numFmtId="0" fontId="3" fillId="0" borderId="0">
      <alignment vertical="top"/>
    </xf>
    <xf numFmtId="4" fontId="3" fillId="0" borderId="0" applyFont="0" applyFill="0" applyBorder="0" applyAlignment="0" applyProtection="0"/>
    <xf numFmtId="43" fontId="34" fillId="0" borderId="0" applyFont="0" applyFill="0" applyBorder="0" applyAlignment="0" applyProtection="0"/>
  </cellStyleXfs>
  <cellXfs count="73">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7" xfId="0" applyFont="1" applyFill="1" applyBorder="1" applyAlignment="1">
      <alignment horizontal="righ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0" fontId="32"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12" fillId="3" borderId="8"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33" fillId="3" borderId="11" xfId="0" applyFont="1" applyFill="1" applyBorder="1" applyAlignment="1">
      <alignment vertical="center"/>
    </xf>
    <xf numFmtId="0" fontId="33" fillId="3" borderId="0" xfId="0" applyFont="1" applyFill="1" applyAlignment="1">
      <alignment vertical="center"/>
    </xf>
    <xf numFmtId="0" fontId="0" fillId="0" borderId="21" xfId="0" applyBorder="1" applyAlignment="1"/>
    <xf numFmtId="0" fontId="0" fillId="0" borderId="4" xfId="0" applyBorder="1" applyAlignment="1"/>
    <xf numFmtId="9" fontId="0" fillId="0" borderId="22" xfId="0" applyNumberFormat="1" applyBorder="1" applyAlignment="1">
      <alignment horizontal="center" vertical="center"/>
    </xf>
    <xf numFmtId="9" fontId="0" fillId="0" borderId="5" xfId="0" applyNumberFormat="1" applyBorder="1" applyAlignment="1">
      <alignment horizontal="center" vertical="center"/>
    </xf>
    <xf numFmtId="0" fontId="3" fillId="0" borderId="0" xfId="0" applyFont="1" applyAlignment="1"/>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0" fillId="0" borderId="0" xfId="0" applyAlignment="1">
      <alignment horizontal="right" vertical="center"/>
    </xf>
    <xf numFmtId="1" fontId="3" fillId="0" borderId="0" xfId="0" applyNumberFormat="1" applyFont="1" applyAlignment="1" applyProtection="1">
      <alignment horizontal="right" vertical="center"/>
      <protection locked="0"/>
    </xf>
    <xf numFmtId="1" fontId="3" fillId="0" borderId="5" xfId="0" applyNumberFormat="1" applyFont="1" applyBorder="1" applyAlignment="1" applyProtection="1">
      <alignment horizontal="right" vertical="center"/>
      <protection locked="0"/>
    </xf>
    <xf numFmtId="164" fontId="8" fillId="3" borderId="0" xfId="58" applyNumberFormat="1" applyFont="1" applyFill="1" applyAlignment="1">
      <alignment horizontal="center" vertical="center"/>
    </xf>
    <xf numFmtId="164" fontId="8" fillId="3" borderId="0" xfId="58" applyNumberFormat="1" applyFont="1" applyFill="1" applyAlignment="1">
      <alignment horizontal="left" vertical="center"/>
    </xf>
    <xf numFmtId="0" fontId="2" fillId="3" borderId="0" xfId="0" applyFont="1" applyFill="1" applyAlignment="1">
      <alignment horizontal="left" vertical="center" wrapText="1"/>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8" builtinId="3"/>
    <cellStyle name="Comma 2" xfId="57" xr:uid="{CF5AA55D-A00A-40B9-8E4A-60B162D4252F}"/>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6" xr:uid="{F361CCA8-1568-42DE-B8C0-339B6F779939}"/>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38" t="s">
        <v>0</v>
      </c>
    </row>
    <row r="3" spans="2:3">
      <c r="B3" s="17" t="s">
        <v>1</v>
      </c>
      <c r="C3" s="19"/>
    </row>
    <row r="4" spans="2:3">
      <c r="B4" s="17" t="s">
        <v>2</v>
      </c>
      <c r="C4" s="31"/>
    </row>
    <row r="5" spans="2:3">
      <c r="B5" s="17" t="s">
        <v>3</v>
      </c>
      <c r="C5" s="19"/>
    </row>
    <row r="6" spans="2:3" ht="18" customHeight="1">
      <c r="B6" s="17" t="s">
        <v>4</v>
      </c>
      <c r="C6" s="36" t="s">
        <v>5</v>
      </c>
    </row>
    <row r="9" spans="2:3" ht="15.75">
      <c r="B9" s="38" t="s">
        <v>6</v>
      </c>
    </row>
    <row r="10" spans="2:3">
      <c r="B10" s="17" t="s">
        <v>1</v>
      </c>
      <c r="C10" s="32"/>
    </row>
    <row r="11" spans="2:3">
      <c r="B11" s="17" t="s">
        <v>2</v>
      </c>
      <c r="C11" s="31"/>
    </row>
    <row r="12" spans="2:3">
      <c r="B12" s="17" t="s">
        <v>3</v>
      </c>
      <c r="C12" s="19"/>
    </row>
    <row r="13" spans="2:3">
      <c r="B13" s="17" t="s">
        <v>4</v>
      </c>
      <c r="C13" s="19"/>
    </row>
    <row r="14" spans="2:3">
      <c r="B14" s="17"/>
      <c r="C14" s="19"/>
    </row>
    <row r="15" spans="2:3" ht="15.75">
      <c r="B15" s="38"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8" t="s">
        <v>20</v>
      </c>
    </row>
    <row r="24" spans="2:3">
      <c r="B24" s="16"/>
      <c r="C24" s="18"/>
    </row>
    <row r="25" spans="2:3" ht="58.5" customHeight="1">
      <c r="B25" s="16" t="s">
        <v>8</v>
      </c>
      <c r="C25" s="30" t="s">
        <v>21</v>
      </c>
    </row>
    <row r="26" spans="2:3" ht="60" customHeight="1">
      <c r="B26" s="16" t="s">
        <v>10</v>
      </c>
      <c r="C26" s="30" t="s">
        <v>22</v>
      </c>
    </row>
    <row r="27" spans="2:3" ht="60">
      <c r="B27" s="16" t="s">
        <v>12</v>
      </c>
      <c r="C27" s="30" t="s">
        <v>23</v>
      </c>
    </row>
    <row r="28" spans="2:3">
      <c r="C28" s="30"/>
    </row>
    <row r="29" spans="2:3">
      <c r="C29" s="30"/>
    </row>
    <row r="30" spans="2:3">
      <c r="C30" s="30"/>
    </row>
    <row r="31" spans="2:3">
      <c r="C31" s="30"/>
    </row>
    <row r="32" spans="2:3">
      <c r="C32" s="30"/>
    </row>
    <row r="33" spans="3:3">
      <c r="C33" s="30"/>
    </row>
    <row r="34" spans="3:3">
      <c r="C34" s="30"/>
    </row>
    <row r="35" spans="3:3">
      <c r="C35" s="30"/>
    </row>
    <row r="36" spans="3:3">
      <c r="C36" s="30"/>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2"/>
  <sheetViews>
    <sheetView tabSelected="1" zoomScale="84" zoomScaleNormal="84" workbookViewId="0">
      <selection activeCell="F83" sqref="F83"/>
    </sheetView>
  </sheetViews>
  <sheetFormatPr defaultColWidth="8.88671875" defaultRowHeight="15"/>
  <cols>
    <col min="1" max="1" width="2.77734375" style="6" customWidth="1"/>
    <col min="2" max="2" width="9.886718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39"/>
      <c r="B3" s="35"/>
      <c r="C3" s="35"/>
      <c r="D3" s="35"/>
      <c r="E3" s="35"/>
      <c r="F3" s="35"/>
      <c r="G3" s="29"/>
      <c r="H3" s="40"/>
      <c r="I3" s="40"/>
      <c r="J3" s="39"/>
      <c r="K3" s="27" t="s">
        <v>25</v>
      </c>
      <c r="L3" s="41">
        <v>2023</v>
      </c>
      <c r="M3" s="41">
        <v>2029</v>
      </c>
      <c r="N3" s="42"/>
      <c r="O3" s="42"/>
      <c r="P3" s="42"/>
      <c r="Q3" s="39"/>
      <c r="R3" s="39"/>
      <c r="S3" s="39"/>
      <c r="T3" s="39"/>
    </row>
    <row r="4" spans="1:20" s="24" customFormat="1" ht="15" customHeight="1">
      <c r="A4" s="39"/>
      <c r="B4" s="72" t="s">
        <v>26</v>
      </c>
      <c r="C4" s="72"/>
      <c r="D4" s="72"/>
      <c r="E4" s="72"/>
      <c r="F4" s="72"/>
      <c r="G4" s="39"/>
      <c r="H4" s="39"/>
      <c r="I4" s="39"/>
      <c r="J4" s="39"/>
      <c r="K4" s="25" t="s">
        <v>27</v>
      </c>
      <c r="L4" s="26">
        <f>SUM(L10:L90)</f>
        <v>46</v>
      </c>
      <c r="M4" s="26">
        <f>SUM(L10:L90)</f>
        <v>46</v>
      </c>
      <c r="N4" s="42"/>
      <c r="O4" s="42"/>
      <c r="P4" s="42"/>
      <c r="Q4" s="39"/>
      <c r="R4" s="39"/>
      <c r="S4" s="39"/>
      <c r="T4" s="39"/>
    </row>
    <row r="5" spans="1:20" s="24" customFormat="1" ht="15" customHeight="1">
      <c r="A5" s="39"/>
      <c r="B5" s="72"/>
      <c r="C5" s="72"/>
      <c r="D5" s="72"/>
      <c r="E5" s="72"/>
      <c r="F5" s="72"/>
      <c r="G5" s="28"/>
      <c r="H5" s="26"/>
      <c r="I5" s="26"/>
      <c r="J5" s="39"/>
      <c r="K5" s="25" t="s">
        <v>28</v>
      </c>
      <c r="L5" s="26">
        <f>SUM(H10:H82)</f>
        <v>99075</v>
      </c>
      <c r="M5" s="26">
        <f>SUM(I10:I82)</f>
        <v>104224.54</v>
      </c>
      <c r="N5" s="42"/>
      <c r="O5" s="42"/>
      <c r="P5" s="42"/>
      <c r="Q5" s="39"/>
      <c r="R5" s="39"/>
      <c r="S5" s="39"/>
      <c r="T5" s="39"/>
    </row>
    <row r="6" spans="1:20" s="24" customFormat="1" ht="15.75" customHeight="1">
      <c r="A6" s="39"/>
      <c r="B6" s="72"/>
      <c r="C6" s="72"/>
      <c r="D6" s="72"/>
      <c r="E6" s="72"/>
      <c r="F6" s="72"/>
      <c r="G6" s="39"/>
      <c r="H6" s="39"/>
      <c r="I6" s="39"/>
      <c r="J6" s="39"/>
      <c r="K6" s="25" t="s">
        <v>29</v>
      </c>
      <c r="L6" s="26">
        <f>L5/L4</f>
        <v>2153.804347826087</v>
      </c>
      <c r="M6" s="26">
        <f>M5/M4</f>
        <v>2265.7508695652173</v>
      </c>
      <c r="N6" s="70"/>
      <c r="O6" s="71"/>
      <c r="P6" s="42"/>
      <c r="Q6" s="39"/>
      <c r="R6" s="39"/>
      <c r="S6" s="39"/>
      <c r="T6" s="39"/>
    </row>
    <row r="7" spans="1:20" s="24" customFormat="1" ht="15.75" customHeight="1" thickBot="1">
      <c r="A7" s="39"/>
      <c r="B7" s="7"/>
      <c r="C7" s="5"/>
      <c r="D7" s="5"/>
      <c r="E7" s="5"/>
      <c r="F7" s="5"/>
      <c r="G7" s="5"/>
      <c r="H7" s="7"/>
      <c r="I7" s="13"/>
      <c r="J7" s="6"/>
      <c r="K7" s="6"/>
      <c r="L7" s="7"/>
      <c r="M7" s="7"/>
      <c r="N7" s="7"/>
      <c r="O7" s="7"/>
      <c r="P7" s="7"/>
      <c r="Q7" s="39"/>
      <c r="R7" s="39"/>
      <c r="S7" s="39"/>
      <c r="T7" s="39"/>
    </row>
    <row r="8" spans="1:20" s="24" customFormat="1" ht="51" customHeight="1" thickBot="1">
      <c r="A8" s="39"/>
      <c r="B8" s="37" t="s">
        <v>30</v>
      </c>
      <c r="C8" s="44" t="s">
        <v>31</v>
      </c>
      <c r="D8" s="44" t="s">
        <v>32</v>
      </c>
      <c r="E8" s="44" t="s">
        <v>33</v>
      </c>
      <c r="F8" s="44" t="s">
        <v>34</v>
      </c>
      <c r="G8" s="44" t="s">
        <v>35</v>
      </c>
      <c r="H8" s="37" t="s">
        <v>36</v>
      </c>
      <c r="I8" s="37" t="s">
        <v>37</v>
      </c>
      <c r="J8" s="43"/>
      <c r="K8" s="45" t="s">
        <v>38</v>
      </c>
      <c r="L8" s="37" t="s">
        <v>39</v>
      </c>
      <c r="M8" s="46" t="s">
        <v>36</v>
      </c>
      <c r="N8" s="37" t="s">
        <v>40</v>
      </c>
      <c r="O8" s="46" t="s">
        <v>37</v>
      </c>
      <c r="P8" s="37" t="s">
        <v>41</v>
      </c>
      <c r="Q8" s="39"/>
      <c r="R8" s="39"/>
      <c r="S8" s="39"/>
      <c r="T8" s="39"/>
    </row>
    <row r="9" spans="1:20" ht="15.75">
      <c r="B9" s="53"/>
      <c r="C9" s="54"/>
      <c r="D9" s="54"/>
      <c r="E9" s="54"/>
      <c r="F9" s="54"/>
      <c r="G9" s="54"/>
      <c r="H9" s="53"/>
      <c r="I9" s="55"/>
      <c r="J9" s="43"/>
      <c r="K9" s="48"/>
      <c r="L9" s="47"/>
      <c r="M9" s="47"/>
      <c r="N9" s="47"/>
      <c r="O9" s="47"/>
      <c r="P9" s="47"/>
    </row>
    <row r="10" spans="1:20" ht="15.75" customHeight="1">
      <c r="B10" s="59" t="s">
        <v>42</v>
      </c>
      <c r="C10" t="s">
        <v>43</v>
      </c>
      <c r="D10" s="11"/>
      <c r="E10" s="11"/>
      <c r="F10" s="11"/>
      <c r="G10" t="s">
        <v>43</v>
      </c>
      <c r="H10" s="67">
        <v>539</v>
      </c>
      <c r="I10" s="68">
        <v>795</v>
      </c>
      <c r="J10" s="50"/>
      <c r="K10" s="64" t="s">
        <v>44</v>
      </c>
      <c r="L10" s="65">
        <v>2</v>
      </c>
      <c r="M10" s="14">
        <f t="shared" ref="M10:M29" si="0">IF(K10="",0,(SUMIF($G$10:$G$81,K10,$H$10:$H$81)))</f>
        <v>4377</v>
      </c>
      <c r="N10" s="15">
        <f>IF(K10="",-1,(-($L$6-(M10/L10))/$L$6))</f>
        <v>1.6109008327024964E-2</v>
      </c>
      <c r="O10" s="14">
        <f t="shared" ref="O10:O28" si="1">IF(K10="",0,(SUMIF($G$9:$G$81,K10,$I$9:$I$81)))</f>
        <v>4418.76</v>
      </c>
      <c r="P10" s="61">
        <f>IF(K10="",-1,(-($M$6-(O10/L10))/$M$6))</f>
        <v>-2.4879553318249134E-2</v>
      </c>
    </row>
    <row r="11" spans="1:20" ht="15.75">
      <c r="B11" s="60" t="s">
        <v>45</v>
      </c>
      <c r="C11" t="s">
        <v>43</v>
      </c>
      <c r="D11" s="11"/>
      <c r="E11" s="11"/>
      <c r="F11" s="11"/>
      <c r="G11" t="s">
        <v>43</v>
      </c>
      <c r="H11" s="67">
        <v>1414</v>
      </c>
      <c r="I11" s="68">
        <v>1475</v>
      </c>
      <c r="J11" s="50"/>
      <c r="K11" s="64" t="s">
        <v>46</v>
      </c>
      <c r="L11" s="65">
        <v>2</v>
      </c>
      <c r="M11" s="14">
        <f t="shared" si="0"/>
        <v>4216</v>
      </c>
      <c r="N11" s="15">
        <f>IF(K11="",-1,(-($L$6-(M11/L11))/$L$6))</f>
        <v>-2.1266717133484752E-2</v>
      </c>
      <c r="O11" s="14">
        <f t="shared" si="1"/>
        <v>4452.6399999999994</v>
      </c>
      <c r="P11" s="62">
        <f>IF(K11="",-1,(-($M$6-(O11/L11))/$M$6))</f>
        <v>-1.7403003169886938E-2</v>
      </c>
    </row>
    <row r="12" spans="1:20" s="4" customFormat="1" ht="15.75">
      <c r="A12" s="43"/>
      <c r="B12" s="60" t="s">
        <v>47</v>
      </c>
      <c r="C12" t="s">
        <v>43</v>
      </c>
      <c r="D12" s="11"/>
      <c r="E12" s="11"/>
      <c r="F12" s="11"/>
      <c r="G12" t="s">
        <v>43</v>
      </c>
      <c r="H12" s="67">
        <v>1963</v>
      </c>
      <c r="I12" s="68">
        <v>2128.3000000000002</v>
      </c>
      <c r="J12" s="50"/>
      <c r="K12" s="64" t="s">
        <v>48</v>
      </c>
      <c r="L12" s="65">
        <v>3</v>
      </c>
      <c r="M12" s="14">
        <f t="shared" si="0"/>
        <v>5649</v>
      </c>
      <c r="N12" s="15">
        <f t="shared" ref="N12:N29" si="2">IF(K12="",-1,(-($L$6-(M12/L12))/$L$6))</f>
        <v>-0.12573303053242493</v>
      </c>
      <c r="O12" s="14">
        <f t="shared" si="1"/>
        <v>5675.1</v>
      </c>
      <c r="P12" s="62">
        <f t="shared" ref="P12:P29" si="3">IF(K12="",-1,(-($M$6-(O12/L12))/$M$6))</f>
        <v>-0.16508914311351236</v>
      </c>
      <c r="Q12" s="43"/>
      <c r="R12" s="43"/>
      <c r="S12" s="43"/>
      <c r="T12" s="43"/>
    </row>
    <row r="13" spans="1:20" s="4" customFormat="1" ht="15.75">
      <c r="A13" s="43"/>
      <c r="B13" s="60" t="s">
        <v>49</v>
      </c>
      <c r="C13" t="s">
        <v>43</v>
      </c>
      <c r="D13" s="11"/>
      <c r="E13" s="11"/>
      <c r="F13" s="11"/>
      <c r="G13" t="s">
        <v>43</v>
      </c>
      <c r="H13" s="67">
        <v>1253</v>
      </c>
      <c r="I13" s="68">
        <v>1486.16</v>
      </c>
      <c r="J13" s="50"/>
      <c r="K13" s="64" t="s">
        <v>50</v>
      </c>
      <c r="L13" s="65">
        <v>3</v>
      </c>
      <c r="M13" s="14">
        <f t="shared" si="0"/>
        <v>5743</v>
      </c>
      <c r="N13" s="15">
        <f t="shared" si="2"/>
        <v>-0.11118512911094294</v>
      </c>
      <c r="O13" s="14">
        <f t="shared" si="1"/>
        <v>6330.82</v>
      </c>
      <c r="P13" s="62">
        <f t="shared" si="3"/>
        <v>-6.8620755406228445E-2</v>
      </c>
      <c r="Q13" s="43"/>
      <c r="R13" s="43"/>
      <c r="S13" s="43"/>
      <c r="T13" s="43"/>
    </row>
    <row r="14" spans="1:20" s="4" customFormat="1" ht="15.75">
      <c r="A14" s="49"/>
      <c r="B14" t="s">
        <v>51</v>
      </c>
      <c r="C14" t="s">
        <v>43</v>
      </c>
      <c r="D14" s="11"/>
      <c r="E14" s="11"/>
      <c r="F14" s="11"/>
      <c r="G14" t="s">
        <v>43</v>
      </c>
      <c r="H14" s="67">
        <v>1890</v>
      </c>
      <c r="I14" s="68">
        <v>1919.58</v>
      </c>
      <c r="J14" s="50"/>
      <c r="K14" s="64" t="s">
        <v>43</v>
      </c>
      <c r="L14" s="65">
        <v>3</v>
      </c>
      <c r="M14" s="14">
        <f t="shared" si="0"/>
        <v>7059</v>
      </c>
      <c r="N14" s="15">
        <f t="shared" si="2"/>
        <v>9.2485490789805683E-2</v>
      </c>
      <c r="O14" s="14">
        <f t="shared" si="1"/>
        <v>7804.04</v>
      </c>
      <c r="P14" s="15">
        <f t="shared" si="3"/>
        <v>0.14811681266875037</v>
      </c>
      <c r="Q14" s="51"/>
      <c r="R14" s="43"/>
      <c r="S14" s="43"/>
      <c r="T14" s="43"/>
    </row>
    <row r="15" spans="1:20" s="4" customFormat="1" ht="15.75">
      <c r="A15" s="49"/>
      <c r="B15" t="s">
        <v>52</v>
      </c>
      <c r="C15" t="s">
        <v>53</v>
      </c>
      <c r="D15" s="11"/>
      <c r="E15" s="11"/>
      <c r="F15" s="11"/>
      <c r="G15" t="s">
        <v>53</v>
      </c>
      <c r="H15" s="67">
        <v>674</v>
      </c>
      <c r="I15" s="69">
        <v>674</v>
      </c>
      <c r="J15" s="49"/>
      <c r="K15" s="64" t="s">
        <v>54</v>
      </c>
      <c r="L15" s="65">
        <v>3</v>
      </c>
      <c r="M15" s="14">
        <f t="shared" si="0"/>
        <v>6278</v>
      </c>
      <c r="N15" s="15">
        <f t="shared" si="2"/>
        <v>-2.8385902935486672E-2</v>
      </c>
      <c r="O15" s="14">
        <f t="shared" si="1"/>
        <v>6278</v>
      </c>
      <c r="P15" s="15">
        <f t="shared" si="3"/>
        <v>-7.6391542081484215E-2</v>
      </c>
      <c r="Q15" s="51"/>
      <c r="R15" s="43"/>
      <c r="S15" s="43"/>
      <c r="T15" s="52"/>
    </row>
    <row r="16" spans="1:20" s="4" customFormat="1" ht="15.75">
      <c r="A16" s="49"/>
      <c r="B16" t="s">
        <v>55</v>
      </c>
      <c r="C16" t="s">
        <v>53</v>
      </c>
      <c r="D16" s="11"/>
      <c r="E16" s="11"/>
      <c r="F16" s="11"/>
      <c r="G16" t="s">
        <v>53</v>
      </c>
      <c r="H16" s="67">
        <v>1209</v>
      </c>
      <c r="I16" s="68">
        <v>1461.3</v>
      </c>
      <c r="J16" s="57"/>
      <c r="K16" s="64" t="s">
        <v>56</v>
      </c>
      <c r="L16" s="65">
        <v>2</v>
      </c>
      <c r="M16" s="14">
        <f t="shared" si="0"/>
        <v>4296</v>
      </c>
      <c r="N16" s="15">
        <f t="shared" si="2"/>
        <v>-2.6949280847842726E-3</v>
      </c>
      <c r="O16" s="14">
        <f t="shared" si="1"/>
        <v>4296</v>
      </c>
      <c r="P16" s="15">
        <f t="shared" si="3"/>
        <v>-5.1969910349328428E-2</v>
      </c>
      <c r="Q16" s="51"/>
      <c r="R16" s="43"/>
      <c r="S16" s="43"/>
      <c r="T16" s="52"/>
    </row>
    <row r="17" spans="1:20" s="4" customFormat="1" ht="15.75">
      <c r="A17" s="49"/>
      <c r="B17" t="s">
        <v>57</v>
      </c>
      <c r="C17" t="s">
        <v>53</v>
      </c>
      <c r="D17" s="11"/>
      <c r="E17" s="11"/>
      <c r="F17" s="11"/>
      <c r="G17" t="s">
        <v>53</v>
      </c>
      <c r="H17" s="67">
        <v>1622</v>
      </c>
      <c r="I17" s="68">
        <v>1622</v>
      </c>
      <c r="J17" s="57"/>
      <c r="K17" s="64" t="s">
        <v>58</v>
      </c>
      <c r="L17" s="65">
        <v>2</v>
      </c>
      <c r="M17" s="14">
        <f t="shared" si="0"/>
        <v>4310</v>
      </c>
      <c r="N17" s="15">
        <f t="shared" si="2"/>
        <v>5.5513499873831122E-4</v>
      </c>
      <c r="O17" s="14">
        <f t="shared" si="1"/>
        <v>4457.8999999999996</v>
      </c>
      <c r="P17" s="15">
        <f t="shared" si="3"/>
        <v>-1.6242240071292258E-2</v>
      </c>
      <c r="Q17" s="51"/>
      <c r="R17" s="43"/>
      <c r="S17" s="43"/>
      <c r="T17" s="52"/>
    </row>
    <row r="18" spans="1:20" s="4" customFormat="1" ht="15.75">
      <c r="A18" s="49"/>
      <c r="B18" t="s">
        <v>59</v>
      </c>
      <c r="C18" t="s">
        <v>53</v>
      </c>
      <c r="D18" s="11"/>
      <c r="E18" s="11"/>
      <c r="F18" s="11"/>
      <c r="G18" t="s">
        <v>53</v>
      </c>
      <c r="H18" s="67">
        <v>1923</v>
      </c>
      <c r="I18" s="68">
        <v>1923</v>
      </c>
      <c r="J18" s="57">
        <v>41.76</v>
      </c>
      <c r="K18" s="66" t="s">
        <v>60</v>
      </c>
      <c r="L18" s="65">
        <v>2</v>
      </c>
      <c r="M18" s="14">
        <f t="shared" si="0"/>
        <v>4043</v>
      </c>
      <c r="N18" s="15">
        <f t="shared" si="2"/>
        <v>-6.1428210951299536E-2</v>
      </c>
      <c r="O18" s="14">
        <f t="shared" si="1"/>
        <v>4387.5200000000004</v>
      </c>
      <c r="P18" s="15">
        <f t="shared" si="3"/>
        <v>-3.1773515143362442E-2</v>
      </c>
      <c r="Q18" s="51"/>
      <c r="R18" s="43"/>
      <c r="S18" s="43"/>
      <c r="T18" s="52"/>
    </row>
    <row r="19" spans="1:20" s="4" customFormat="1" ht="15.75">
      <c r="A19" s="43"/>
      <c r="B19" s="60" t="s">
        <v>61</v>
      </c>
      <c r="C19" t="s">
        <v>53</v>
      </c>
      <c r="D19" s="11"/>
      <c r="E19" s="11"/>
      <c r="F19" s="11"/>
      <c r="G19" t="s">
        <v>53</v>
      </c>
      <c r="H19" s="67">
        <v>1082</v>
      </c>
      <c r="I19" s="68">
        <v>1082</v>
      </c>
      <c r="J19" s="57">
        <v>236.64</v>
      </c>
      <c r="K19" s="66" t="s">
        <v>62</v>
      </c>
      <c r="L19" s="65">
        <v>2</v>
      </c>
      <c r="M19" s="14">
        <f t="shared" si="0"/>
        <v>4457</v>
      </c>
      <c r="N19" s="15">
        <f t="shared" si="2"/>
        <v>3.4680797375725443E-2</v>
      </c>
      <c r="O19" s="14">
        <f t="shared" si="1"/>
        <v>4476.1400000000003</v>
      </c>
      <c r="P19" s="15">
        <f t="shared" si="3"/>
        <v>-1.2217084383389814E-2</v>
      </c>
      <c r="Q19" s="51"/>
      <c r="R19" s="43"/>
      <c r="S19" s="43"/>
      <c r="T19" s="52"/>
    </row>
    <row r="20" spans="1:20">
      <c r="A20" s="9"/>
      <c r="B20" t="s">
        <v>63</v>
      </c>
      <c r="C20" t="s">
        <v>64</v>
      </c>
      <c r="D20" s="11"/>
      <c r="E20" s="11"/>
      <c r="F20" s="11"/>
      <c r="G20" t="s">
        <v>64</v>
      </c>
      <c r="H20" s="67">
        <v>1053</v>
      </c>
      <c r="I20" s="68">
        <v>1053</v>
      </c>
      <c r="J20" s="57"/>
      <c r="K20" s="66" t="s">
        <v>65</v>
      </c>
      <c r="L20" s="65">
        <v>3</v>
      </c>
      <c r="M20" s="14">
        <f t="shared" si="0"/>
        <v>6670</v>
      </c>
      <c r="N20" s="15">
        <f t="shared" si="2"/>
        <v>3.2281941290268366E-2</v>
      </c>
      <c r="O20" s="14">
        <f t="shared" si="1"/>
        <v>7185.04</v>
      </c>
      <c r="P20" s="15">
        <f t="shared" si="3"/>
        <v>5.7050607595229862E-2</v>
      </c>
      <c r="Q20" s="8"/>
      <c r="T20" s="34"/>
    </row>
    <row r="21" spans="1:20">
      <c r="A21" s="9"/>
      <c r="B21" t="s">
        <v>66</v>
      </c>
      <c r="C21" t="s">
        <v>64</v>
      </c>
      <c r="D21" s="11"/>
      <c r="E21" s="11"/>
      <c r="F21" s="11"/>
      <c r="G21" t="s">
        <v>64</v>
      </c>
      <c r="H21" s="67">
        <v>879</v>
      </c>
      <c r="I21" s="68">
        <v>879</v>
      </c>
      <c r="J21" s="57"/>
      <c r="K21" s="66" t="s">
        <v>67</v>
      </c>
      <c r="L21" s="65">
        <v>2</v>
      </c>
      <c r="M21" s="14">
        <f t="shared" si="0"/>
        <v>4726</v>
      </c>
      <c r="N21" s="15">
        <f t="shared" si="2"/>
        <v>9.7128438051980806E-2</v>
      </c>
      <c r="O21" s="14">
        <f t="shared" si="1"/>
        <v>5000.92</v>
      </c>
      <c r="P21" s="15">
        <f t="shared" si="3"/>
        <v>0.10358999905396568</v>
      </c>
      <c r="Q21" s="8"/>
      <c r="T21" s="34"/>
    </row>
    <row r="22" spans="1:20">
      <c r="A22" s="9"/>
      <c r="B22" t="s">
        <v>68</v>
      </c>
      <c r="C22" t="s">
        <v>46</v>
      </c>
      <c r="D22" s="11"/>
      <c r="E22" s="11"/>
      <c r="F22" s="11"/>
      <c r="G22" t="s">
        <v>46</v>
      </c>
      <c r="H22" s="67">
        <v>1347</v>
      </c>
      <c r="I22" s="68">
        <v>1583.6399999999999</v>
      </c>
      <c r="J22" s="57"/>
      <c r="K22" s="66" t="s">
        <v>69</v>
      </c>
      <c r="L22" s="65">
        <v>2</v>
      </c>
      <c r="M22" s="14">
        <f t="shared" si="0"/>
        <v>4214</v>
      </c>
      <c r="N22" s="15">
        <f t="shared" si="2"/>
        <v>-2.1731011859702262E-2</v>
      </c>
      <c r="O22" s="14">
        <f t="shared" si="1"/>
        <v>4402.7800000000007</v>
      </c>
      <c r="P22" s="15">
        <f t="shared" si="3"/>
        <v>-2.8405978093066945E-2</v>
      </c>
      <c r="Q22" s="8"/>
      <c r="T22" s="34"/>
    </row>
    <row r="23" spans="1:20">
      <c r="A23" s="9"/>
      <c r="B23" t="s">
        <v>70</v>
      </c>
      <c r="C23" t="s">
        <v>46</v>
      </c>
      <c r="D23" s="11"/>
      <c r="E23" s="11"/>
      <c r="F23" s="11"/>
      <c r="G23" t="s">
        <v>46</v>
      </c>
      <c r="H23" s="67">
        <v>1247</v>
      </c>
      <c r="I23" s="68">
        <v>1247</v>
      </c>
      <c r="J23" s="57">
        <v>26.1</v>
      </c>
      <c r="K23" s="66" t="s">
        <v>53</v>
      </c>
      <c r="L23" s="65">
        <v>3</v>
      </c>
      <c r="M23" s="14">
        <f t="shared" si="0"/>
        <v>6510</v>
      </c>
      <c r="N23" s="15">
        <f t="shared" si="2"/>
        <v>7.5195558920009911E-3</v>
      </c>
      <c r="O23" s="14">
        <f t="shared" si="1"/>
        <v>6762.3</v>
      </c>
      <c r="P23" s="15">
        <f t="shared" si="3"/>
        <v>-5.1421670942371029E-3</v>
      </c>
      <c r="Q23" s="8"/>
      <c r="T23" s="34"/>
    </row>
    <row r="24" spans="1:20">
      <c r="A24" s="9"/>
      <c r="B24" t="s">
        <v>71</v>
      </c>
      <c r="C24" t="s">
        <v>46</v>
      </c>
      <c r="D24" s="11"/>
      <c r="E24" s="11"/>
      <c r="F24" s="11"/>
      <c r="G24" t="s">
        <v>46</v>
      </c>
      <c r="H24" s="67">
        <v>1622</v>
      </c>
      <c r="I24" s="68">
        <v>1622</v>
      </c>
      <c r="J24" s="57"/>
      <c r="K24" s="66" t="s">
        <v>64</v>
      </c>
      <c r="L24" s="65">
        <v>1</v>
      </c>
      <c r="M24" s="14">
        <f t="shared" si="0"/>
        <v>1932</v>
      </c>
      <c r="N24" s="15">
        <f t="shared" si="2"/>
        <v>-0.10298258894776686</v>
      </c>
      <c r="O24" s="14">
        <f t="shared" si="1"/>
        <v>1932</v>
      </c>
      <c r="P24" s="15">
        <f t="shared" si="3"/>
        <v>-0.14730254506280377</v>
      </c>
      <c r="Q24" s="8"/>
      <c r="T24" s="34"/>
    </row>
    <row r="25" spans="1:20">
      <c r="A25" s="9"/>
      <c r="B25" t="s">
        <v>72</v>
      </c>
      <c r="C25" t="s">
        <v>62</v>
      </c>
      <c r="D25" s="11"/>
      <c r="E25" s="11"/>
      <c r="F25" s="11"/>
      <c r="G25" t="s">
        <v>62</v>
      </c>
      <c r="H25" s="67">
        <v>1418</v>
      </c>
      <c r="I25" s="68">
        <v>1437.14</v>
      </c>
      <c r="J25" s="57"/>
      <c r="K25" s="66" t="s">
        <v>73</v>
      </c>
      <c r="L25" s="65">
        <v>2</v>
      </c>
      <c r="M25" s="14">
        <f t="shared" si="0"/>
        <v>4329</v>
      </c>
      <c r="N25" s="15">
        <f t="shared" si="2"/>
        <v>4.9659348978046752E-3</v>
      </c>
      <c r="O25" s="14">
        <f t="shared" si="1"/>
        <v>4802.28</v>
      </c>
      <c r="P25" s="15">
        <f t="shared" si="3"/>
        <v>5.9754641277380546E-2</v>
      </c>
      <c r="Q25" s="8"/>
      <c r="T25" s="34"/>
    </row>
    <row r="26" spans="1:20">
      <c r="A26" s="9"/>
      <c r="B26" t="s">
        <v>74</v>
      </c>
      <c r="C26" t="s">
        <v>62</v>
      </c>
      <c r="D26" s="11"/>
      <c r="E26" s="11"/>
      <c r="F26" s="11"/>
      <c r="G26" t="s">
        <v>62</v>
      </c>
      <c r="H26" s="67">
        <v>1751</v>
      </c>
      <c r="I26" s="68">
        <v>1751</v>
      </c>
      <c r="J26" s="57">
        <v>156.30000000000001</v>
      </c>
      <c r="K26" s="66" t="s">
        <v>75</v>
      </c>
      <c r="L26" s="65">
        <v>3</v>
      </c>
      <c r="M26" s="14">
        <f t="shared" si="0"/>
        <v>6796</v>
      </c>
      <c r="N26" s="15">
        <f t="shared" si="2"/>
        <v>5.1782319791403866E-2</v>
      </c>
      <c r="O26" s="14">
        <f t="shared" si="1"/>
        <v>6919.54</v>
      </c>
      <c r="P26" s="15">
        <f t="shared" si="3"/>
        <v>1.7990708650125378E-2</v>
      </c>
      <c r="Q26" s="8"/>
      <c r="T26" s="34"/>
    </row>
    <row r="27" spans="1:20">
      <c r="A27" s="9"/>
      <c r="B27" t="s">
        <v>76</v>
      </c>
      <c r="C27" t="s">
        <v>62</v>
      </c>
      <c r="D27" s="11"/>
      <c r="E27" s="11"/>
      <c r="F27" s="11"/>
      <c r="G27" t="s">
        <v>62</v>
      </c>
      <c r="H27" s="67">
        <v>1288</v>
      </c>
      <c r="I27" s="68">
        <v>1288</v>
      </c>
      <c r="J27" s="57">
        <v>201.84</v>
      </c>
      <c r="K27" s="66" t="s">
        <v>77</v>
      </c>
      <c r="L27" s="65">
        <v>3</v>
      </c>
      <c r="M27" s="14">
        <f t="shared" si="0"/>
        <v>5457</v>
      </c>
      <c r="N27" s="15">
        <f t="shared" si="2"/>
        <v>-0.1554478930103457</v>
      </c>
      <c r="O27" s="14">
        <f t="shared" si="1"/>
        <v>5457</v>
      </c>
      <c r="P27" s="15">
        <f t="shared" si="3"/>
        <v>-0.19717563637124227</v>
      </c>
      <c r="Q27" s="8"/>
      <c r="T27" s="34"/>
    </row>
    <row r="28" spans="1:20">
      <c r="A28" s="9"/>
      <c r="B28" t="s">
        <v>78</v>
      </c>
      <c r="C28" t="s">
        <v>75</v>
      </c>
      <c r="D28" s="11"/>
      <c r="E28" s="11"/>
      <c r="F28" s="11"/>
      <c r="G28" t="s">
        <v>75</v>
      </c>
      <c r="H28" s="67">
        <v>1323</v>
      </c>
      <c r="I28" s="68">
        <v>1323</v>
      </c>
      <c r="J28" s="57">
        <v>24.36</v>
      </c>
      <c r="K28" s="66" t="s">
        <v>79</v>
      </c>
      <c r="L28" s="65">
        <v>1</v>
      </c>
      <c r="M28" s="14">
        <f t="shared" si="0"/>
        <v>3301</v>
      </c>
      <c r="N28" s="15">
        <f t="shared" si="2"/>
        <v>0.53263689124400704</v>
      </c>
      <c r="O28" s="14">
        <f t="shared" si="1"/>
        <v>4082.26</v>
      </c>
      <c r="P28" s="15">
        <f t="shared" si="3"/>
        <v>0.80172500641403666</v>
      </c>
      <c r="Q28" s="8"/>
      <c r="T28" s="34"/>
    </row>
    <row r="29" spans="1:20">
      <c r="A29" s="9"/>
      <c r="B29" t="s">
        <v>80</v>
      </c>
      <c r="C29" t="s">
        <v>75</v>
      </c>
      <c r="D29" s="11"/>
      <c r="E29" s="11"/>
      <c r="F29" s="11"/>
      <c r="G29" t="s">
        <v>75</v>
      </c>
      <c r="H29" s="67">
        <v>1337</v>
      </c>
      <c r="I29" s="68">
        <v>1460.54</v>
      </c>
      <c r="J29" s="57">
        <v>205.32</v>
      </c>
      <c r="K29" s="66" t="s">
        <v>81</v>
      </c>
      <c r="L29" s="65">
        <v>2</v>
      </c>
      <c r="M29" s="14">
        <f t="shared" si="0"/>
        <v>4712</v>
      </c>
      <c r="N29" s="15">
        <f t="shared" si="2"/>
        <v>9.3878374968458217E-2</v>
      </c>
      <c r="O29" s="14">
        <f>IF(K29="",0,(SUMIF($G$9:$G$81,K29,$I$9:$I$81)))</f>
        <v>5103.5</v>
      </c>
      <c r="P29" s="15">
        <f t="shared" si="3"/>
        <v>0.12622708625051265</v>
      </c>
      <c r="Q29" s="8"/>
      <c r="T29" s="34"/>
    </row>
    <row r="30" spans="1:20">
      <c r="A30" s="9"/>
      <c r="B30" t="s">
        <v>82</v>
      </c>
      <c r="C30" t="s">
        <v>75</v>
      </c>
      <c r="D30" s="11"/>
      <c r="E30" s="11"/>
      <c r="F30" s="11"/>
      <c r="G30" t="s">
        <v>75</v>
      </c>
      <c r="H30" s="67">
        <v>2056</v>
      </c>
      <c r="I30" s="68">
        <v>2056</v>
      </c>
      <c r="J30" s="57"/>
      <c r="K30" s="3"/>
      <c r="L30" s="2"/>
      <c r="M30" s="14">
        <f t="shared" ref="M30:M61" si="4">IF(K30="",0,(SUMIF($G$10:$G$82,K30,$H$10:$H$82)))</f>
        <v>0</v>
      </c>
      <c r="N30" s="15">
        <f t="shared" ref="N30" si="5">IF(K30="",-1,(-($L$6-(M30/L30))/$L$6))</f>
        <v>-1</v>
      </c>
      <c r="O30" s="14">
        <f t="shared" ref="O30:O61" si="6">IF(K30="",0,(SUMIF($G$9:$G$82,K30,$I$9:$I$82)))</f>
        <v>0</v>
      </c>
      <c r="P30" s="15">
        <f t="shared" ref="P30" si="7">IF(K30="",-1,(-($M$6-(O30/L30))/$M$6))</f>
        <v>-1</v>
      </c>
      <c r="Q30" s="8"/>
      <c r="T30" s="34"/>
    </row>
    <row r="31" spans="1:20">
      <c r="A31" s="9"/>
      <c r="B31" t="s">
        <v>83</v>
      </c>
      <c r="C31" t="s">
        <v>75</v>
      </c>
      <c r="D31" s="11"/>
      <c r="E31" s="11"/>
      <c r="F31" s="11"/>
      <c r="G31" t="s">
        <v>75</v>
      </c>
      <c r="H31" s="67">
        <v>2080</v>
      </c>
      <c r="I31" s="68">
        <v>2080</v>
      </c>
      <c r="J31" s="57"/>
      <c r="K31" s="3"/>
      <c r="L31" s="2"/>
      <c r="M31" s="14">
        <f t="shared" si="4"/>
        <v>0</v>
      </c>
      <c r="N31" s="15">
        <f t="shared" ref="N31:N77" si="8">IF(K31="",-1,(-($L$6-(M31/L31))/$L$6))</f>
        <v>-1</v>
      </c>
      <c r="O31" s="14">
        <f t="shared" si="6"/>
        <v>0</v>
      </c>
      <c r="P31" s="15">
        <f t="shared" ref="P31:P77" si="9">IF(K31="",-1,(-($M$6-(O31/L31))/$M$6))</f>
        <v>-1</v>
      </c>
      <c r="Q31" s="8"/>
      <c r="T31" s="34"/>
    </row>
    <row r="32" spans="1:20">
      <c r="A32" s="9"/>
      <c r="B32" t="s">
        <v>84</v>
      </c>
      <c r="C32" t="s">
        <v>85</v>
      </c>
      <c r="D32" s="11"/>
      <c r="E32" s="11"/>
      <c r="F32" s="11"/>
      <c r="G32" s="63" t="s">
        <v>65</v>
      </c>
      <c r="H32" s="67">
        <v>1679</v>
      </c>
      <c r="I32" s="68">
        <v>1679</v>
      </c>
      <c r="J32" s="57">
        <v>165.3</v>
      </c>
      <c r="K32" s="3"/>
      <c r="L32" s="2"/>
      <c r="M32" s="14">
        <f t="shared" si="4"/>
        <v>0</v>
      </c>
      <c r="N32" s="15">
        <f t="shared" si="8"/>
        <v>-1</v>
      </c>
      <c r="O32" s="14">
        <f t="shared" si="6"/>
        <v>0</v>
      </c>
      <c r="P32" s="15">
        <f t="shared" si="9"/>
        <v>-1</v>
      </c>
      <c r="Q32" s="8"/>
      <c r="T32" s="34"/>
    </row>
    <row r="33" spans="1:20">
      <c r="A33" s="9"/>
      <c r="B33" t="s">
        <v>86</v>
      </c>
      <c r="C33" t="s">
        <v>85</v>
      </c>
      <c r="D33" s="11"/>
      <c r="E33" s="11"/>
      <c r="F33" s="11"/>
      <c r="G33" s="63" t="s">
        <v>65</v>
      </c>
      <c r="H33" s="67">
        <v>2185</v>
      </c>
      <c r="I33" s="68">
        <v>2700.04</v>
      </c>
      <c r="J33" s="57">
        <v>233.16</v>
      </c>
      <c r="K33" s="3"/>
      <c r="L33" s="2"/>
      <c r="M33" s="14">
        <f t="shared" si="4"/>
        <v>0</v>
      </c>
      <c r="N33" s="15">
        <f t="shared" si="8"/>
        <v>-1</v>
      </c>
      <c r="O33" s="14">
        <f t="shared" si="6"/>
        <v>0</v>
      </c>
      <c r="P33" s="15">
        <f t="shared" si="9"/>
        <v>-1</v>
      </c>
      <c r="Q33" s="8"/>
      <c r="T33" s="34"/>
    </row>
    <row r="34" spans="1:20">
      <c r="A34" s="9"/>
      <c r="B34" t="s">
        <v>87</v>
      </c>
      <c r="C34" t="s">
        <v>85</v>
      </c>
      <c r="D34" s="11"/>
      <c r="E34" s="11"/>
      <c r="F34" s="11"/>
      <c r="G34" s="63" t="s">
        <v>65</v>
      </c>
      <c r="H34" s="67">
        <v>1601</v>
      </c>
      <c r="I34" s="68">
        <v>1601</v>
      </c>
      <c r="J34" s="57">
        <v>29.58</v>
      </c>
      <c r="K34" s="3"/>
      <c r="L34" s="2"/>
      <c r="M34" s="14">
        <f t="shared" si="4"/>
        <v>0</v>
      </c>
      <c r="N34" s="15">
        <f t="shared" si="8"/>
        <v>-1</v>
      </c>
      <c r="O34" s="14">
        <f t="shared" si="6"/>
        <v>0</v>
      </c>
      <c r="P34" s="15">
        <f t="shared" si="9"/>
        <v>-1</v>
      </c>
      <c r="Q34" s="8"/>
      <c r="T34" s="34"/>
    </row>
    <row r="35" spans="1:20">
      <c r="A35" s="9"/>
      <c r="B35" t="s">
        <v>88</v>
      </c>
      <c r="C35" t="s">
        <v>85</v>
      </c>
      <c r="D35" s="11"/>
      <c r="E35" s="11"/>
      <c r="F35" s="11"/>
      <c r="G35" s="63" t="s">
        <v>65</v>
      </c>
      <c r="H35" s="67">
        <v>1205</v>
      </c>
      <c r="I35" s="68">
        <v>1205</v>
      </c>
      <c r="J35" s="57"/>
      <c r="K35" s="3"/>
      <c r="L35" s="2"/>
      <c r="M35" s="14">
        <f t="shared" si="4"/>
        <v>0</v>
      </c>
      <c r="N35" s="15">
        <f t="shared" si="8"/>
        <v>-1</v>
      </c>
      <c r="O35" s="14">
        <f t="shared" si="6"/>
        <v>0</v>
      </c>
      <c r="P35" s="15">
        <f t="shared" si="9"/>
        <v>-1</v>
      </c>
      <c r="Q35" s="8"/>
      <c r="T35" s="34"/>
    </row>
    <row r="36" spans="1:20">
      <c r="A36" s="9"/>
      <c r="B36" t="s">
        <v>89</v>
      </c>
      <c r="C36" t="s">
        <v>90</v>
      </c>
      <c r="D36" s="11"/>
      <c r="E36" s="11"/>
      <c r="F36" s="11"/>
      <c r="G36" s="63" t="s">
        <v>48</v>
      </c>
      <c r="H36" s="67">
        <v>2159</v>
      </c>
      <c r="I36" s="68">
        <v>2159</v>
      </c>
      <c r="J36" s="57"/>
      <c r="K36" s="3"/>
      <c r="L36" s="2"/>
      <c r="M36" s="14">
        <f t="shared" si="4"/>
        <v>0</v>
      </c>
      <c r="N36" s="15">
        <f t="shared" si="8"/>
        <v>-1</v>
      </c>
      <c r="O36" s="14">
        <f t="shared" si="6"/>
        <v>0</v>
      </c>
      <c r="P36" s="15">
        <f t="shared" si="9"/>
        <v>-1</v>
      </c>
      <c r="Q36" s="8"/>
      <c r="T36" s="34"/>
    </row>
    <row r="37" spans="1:20">
      <c r="A37" s="9"/>
      <c r="B37" t="s">
        <v>91</v>
      </c>
      <c r="C37" t="s">
        <v>90</v>
      </c>
      <c r="D37" s="11"/>
      <c r="E37" s="11"/>
      <c r="F37" s="11"/>
      <c r="G37" s="63" t="s">
        <v>48</v>
      </c>
      <c r="H37" s="67">
        <v>353</v>
      </c>
      <c r="I37" s="68">
        <v>379.1</v>
      </c>
      <c r="J37" s="57"/>
      <c r="K37" s="3"/>
      <c r="L37" s="2"/>
      <c r="M37" s="14">
        <f t="shared" si="4"/>
        <v>0</v>
      </c>
      <c r="N37" s="15">
        <f t="shared" si="8"/>
        <v>-1</v>
      </c>
      <c r="O37" s="14">
        <f t="shared" si="6"/>
        <v>0</v>
      </c>
      <c r="P37" s="15">
        <f t="shared" si="9"/>
        <v>-1</v>
      </c>
      <c r="Q37" s="8"/>
      <c r="T37" s="34"/>
    </row>
    <row r="38" spans="1:20">
      <c r="A38" s="9"/>
      <c r="B38" t="s">
        <v>92</v>
      </c>
      <c r="C38" t="s">
        <v>90</v>
      </c>
      <c r="D38" s="11"/>
      <c r="E38" s="11"/>
      <c r="F38" s="11"/>
      <c r="G38" s="63" t="s">
        <v>48</v>
      </c>
      <c r="H38" s="67">
        <v>1403</v>
      </c>
      <c r="I38" s="68">
        <v>1403</v>
      </c>
      <c r="J38" s="57"/>
      <c r="K38" s="3"/>
      <c r="L38" s="2"/>
      <c r="M38" s="14">
        <f t="shared" si="4"/>
        <v>0</v>
      </c>
      <c r="N38" s="15">
        <f t="shared" si="8"/>
        <v>-1</v>
      </c>
      <c r="O38" s="14">
        <f t="shared" si="6"/>
        <v>0</v>
      </c>
      <c r="P38" s="15">
        <f t="shared" si="9"/>
        <v>-1</v>
      </c>
      <c r="Q38" s="8"/>
      <c r="T38" s="34"/>
    </row>
    <row r="39" spans="1:20">
      <c r="A39" s="9"/>
      <c r="B39" t="s">
        <v>93</v>
      </c>
      <c r="C39" t="s">
        <v>90</v>
      </c>
      <c r="D39" s="11"/>
      <c r="E39" s="11"/>
      <c r="F39" s="11"/>
      <c r="G39" s="63" t="s">
        <v>48</v>
      </c>
      <c r="H39" s="67">
        <v>1734</v>
      </c>
      <c r="I39" s="68">
        <v>1734</v>
      </c>
      <c r="J39" s="57"/>
      <c r="K39" s="3"/>
      <c r="L39" s="2"/>
      <c r="M39" s="14">
        <f t="shared" si="4"/>
        <v>0</v>
      </c>
      <c r="N39" s="15">
        <f t="shared" si="8"/>
        <v>-1</v>
      </c>
      <c r="O39" s="14">
        <f t="shared" si="6"/>
        <v>0</v>
      </c>
      <c r="P39" s="15">
        <f t="shared" si="9"/>
        <v>-1</v>
      </c>
      <c r="Q39" s="8"/>
      <c r="T39" s="34"/>
    </row>
    <row r="40" spans="1:20">
      <c r="A40" s="9"/>
      <c r="B40" t="s">
        <v>94</v>
      </c>
      <c r="C40" t="s">
        <v>95</v>
      </c>
      <c r="D40" s="11"/>
      <c r="E40" s="11"/>
      <c r="F40" s="11"/>
      <c r="G40" s="63" t="s">
        <v>50</v>
      </c>
      <c r="H40" s="67">
        <v>1706</v>
      </c>
      <c r="I40" s="68">
        <v>1862.3</v>
      </c>
      <c r="J40" s="57"/>
      <c r="K40" s="3"/>
      <c r="L40" s="2"/>
      <c r="M40" s="14">
        <f t="shared" si="4"/>
        <v>0</v>
      </c>
      <c r="N40" s="15">
        <f t="shared" si="8"/>
        <v>-1</v>
      </c>
      <c r="O40" s="14">
        <f t="shared" si="6"/>
        <v>0</v>
      </c>
      <c r="P40" s="15">
        <f t="shared" si="9"/>
        <v>-1</v>
      </c>
      <c r="Q40" s="8"/>
      <c r="T40" s="34"/>
    </row>
    <row r="41" spans="1:20">
      <c r="A41" s="9"/>
      <c r="B41" t="s">
        <v>96</v>
      </c>
      <c r="C41" t="s">
        <v>95</v>
      </c>
      <c r="D41" s="11"/>
      <c r="E41" s="11"/>
      <c r="F41" s="11"/>
      <c r="G41" s="63" t="s">
        <v>50</v>
      </c>
      <c r="H41" s="67">
        <v>1216</v>
      </c>
      <c r="I41" s="68">
        <v>1417.84</v>
      </c>
      <c r="J41" s="57"/>
      <c r="K41" s="3"/>
      <c r="L41" s="2"/>
      <c r="M41" s="14">
        <f t="shared" si="4"/>
        <v>0</v>
      </c>
      <c r="N41" s="15">
        <f t="shared" si="8"/>
        <v>-1</v>
      </c>
      <c r="O41" s="14">
        <f t="shared" si="6"/>
        <v>0</v>
      </c>
      <c r="P41" s="15">
        <f t="shared" si="9"/>
        <v>-1</v>
      </c>
      <c r="Q41" s="8"/>
      <c r="T41" s="34"/>
    </row>
    <row r="42" spans="1:20">
      <c r="A42" s="9"/>
      <c r="B42" t="s">
        <v>97</v>
      </c>
      <c r="C42" t="s">
        <v>95</v>
      </c>
      <c r="D42" s="11"/>
      <c r="E42" s="11"/>
      <c r="F42" s="11"/>
      <c r="G42" s="63" t="s">
        <v>50</v>
      </c>
      <c r="H42" s="67">
        <v>1460</v>
      </c>
      <c r="I42" s="68">
        <v>1484.36</v>
      </c>
      <c r="J42" s="57"/>
      <c r="K42" s="3"/>
      <c r="L42" s="2"/>
      <c r="M42" s="14">
        <f t="shared" si="4"/>
        <v>0</v>
      </c>
      <c r="N42" s="15">
        <f t="shared" si="8"/>
        <v>-1</v>
      </c>
      <c r="O42" s="14">
        <f t="shared" si="6"/>
        <v>0</v>
      </c>
      <c r="P42" s="15">
        <f t="shared" si="9"/>
        <v>-1</v>
      </c>
      <c r="Q42" s="8"/>
      <c r="T42" s="34"/>
    </row>
    <row r="43" spans="1:20">
      <c r="A43" s="9"/>
      <c r="B43" t="s">
        <v>98</v>
      </c>
      <c r="C43" t="s">
        <v>95</v>
      </c>
      <c r="D43" s="11"/>
      <c r="E43" s="11"/>
      <c r="F43" s="11"/>
      <c r="G43" s="63" t="s">
        <v>50</v>
      </c>
      <c r="H43" s="67">
        <v>1361</v>
      </c>
      <c r="I43" s="68">
        <v>1566.32</v>
      </c>
      <c r="J43" s="57"/>
      <c r="K43" s="3"/>
      <c r="L43" s="2"/>
      <c r="M43" s="14">
        <f t="shared" si="4"/>
        <v>0</v>
      </c>
      <c r="N43" s="15">
        <f t="shared" si="8"/>
        <v>-1</v>
      </c>
      <c r="O43" s="14">
        <f t="shared" si="6"/>
        <v>0</v>
      </c>
      <c r="P43" s="15">
        <f t="shared" si="9"/>
        <v>-1</v>
      </c>
      <c r="Q43" s="8"/>
      <c r="T43" s="34"/>
    </row>
    <row r="44" spans="1:20">
      <c r="A44" s="9"/>
      <c r="B44" t="s">
        <v>99</v>
      </c>
      <c r="C44" t="s">
        <v>81</v>
      </c>
      <c r="D44" s="11"/>
      <c r="E44" s="11"/>
      <c r="F44" s="11"/>
      <c r="G44" t="s">
        <v>81</v>
      </c>
      <c r="H44" s="67">
        <v>1319</v>
      </c>
      <c r="I44" s="68">
        <v>1710.5</v>
      </c>
      <c r="J44" s="57">
        <v>147.9</v>
      </c>
      <c r="K44" s="3"/>
      <c r="L44" s="2"/>
      <c r="M44" s="14">
        <f t="shared" si="4"/>
        <v>0</v>
      </c>
      <c r="N44" s="15">
        <f t="shared" si="8"/>
        <v>-1</v>
      </c>
      <c r="O44" s="14">
        <f t="shared" si="6"/>
        <v>0</v>
      </c>
      <c r="P44" s="15">
        <f t="shared" si="9"/>
        <v>-1</v>
      </c>
      <c r="Q44" s="8"/>
      <c r="T44" s="34"/>
    </row>
    <row r="45" spans="1:20">
      <c r="A45" s="9"/>
      <c r="B45" t="s">
        <v>100</v>
      </c>
      <c r="C45" t="s">
        <v>81</v>
      </c>
      <c r="D45" s="11"/>
      <c r="E45" s="11"/>
      <c r="F45" s="11"/>
      <c r="G45" t="s">
        <v>81</v>
      </c>
      <c r="H45" s="67">
        <v>1735</v>
      </c>
      <c r="I45" s="68">
        <v>1735</v>
      </c>
      <c r="J45" s="57"/>
      <c r="K45" s="3"/>
      <c r="L45" s="2"/>
      <c r="M45" s="14">
        <f t="shared" si="4"/>
        <v>0</v>
      </c>
      <c r="N45" s="15">
        <f t="shared" si="8"/>
        <v>-1</v>
      </c>
      <c r="O45" s="14">
        <f t="shared" si="6"/>
        <v>0</v>
      </c>
      <c r="P45" s="15">
        <f t="shared" si="9"/>
        <v>-1</v>
      </c>
      <c r="Q45" s="8"/>
      <c r="T45" s="34"/>
    </row>
    <row r="46" spans="1:20">
      <c r="A46" s="9"/>
      <c r="B46" t="s">
        <v>101</v>
      </c>
      <c r="C46" t="s">
        <v>81</v>
      </c>
      <c r="D46" s="11"/>
      <c r="E46" s="11"/>
      <c r="F46" s="11"/>
      <c r="G46" t="s">
        <v>81</v>
      </c>
      <c r="H46" s="67">
        <v>1658</v>
      </c>
      <c r="I46" s="68">
        <v>1658</v>
      </c>
      <c r="J46" s="57"/>
      <c r="K46" s="3"/>
      <c r="L46" s="2"/>
      <c r="M46" s="14">
        <f t="shared" si="4"/>
        <v>0</v>
      </c>
      <c r="N46" s="15">
        <f t="shared" si="8"/>
        <v>-1</v>
      </c>
      <c r="O46" s="14">
        <f t="shared" si="6"/>
        <v>0</v>
      </c>
      <c r="P46" s="15">
        <f t="shared" si="9"/>
        <v>-1</v>
      </c>
      <c r="Q46" s="8"/>
      <c r="T46" s="34"/>
    </row>
    <row r="47" spans="1:20">
      <c r="A47" s="9"/>
      <c r="B47" t="s">
        <v>102</v>
      </c>
      <c r="C47" t="s">
        <v>58</v>
      </c>
      <c r="D47" s="11"/>
      <c r="E47" s="11"/>
      <c r="F47" s="11"/>
      <c r="G47" t="s">
        <v>58</v>
      </c>
      <c r="H47" s="67">
        <v>824</v>
      </c>
      <c r="I47" s="68">
        <v>824</v>
      </c>
      <c r="J47" s="57"/>
      <c r="K47" s="3"/>
      <c r="L47" s="2"/>
      <c r="M47" s="14">
        <f t="shared" si="4"/>
        <v>0</v>
      </c>
      <c r="N47" s="15">
        <f t="shared" si="8"/>
        <v>-1</v>
      </c>
      <c r="O47" s="14">
        <f t="shared" si="6"/>
        <v>0</v>
      </c>
      <c r="P47" s="15">
        <f t="shared" si="9"/>
        <v>-1</v>
      </c>
      <c r="Q47" s="8"/>
      <c r="T47" s="34"/>
    </row>
    <row r="48" spans="1:20">
      <c r="A48" s="9"/>
      <c r="B48" t="s">
        <v>103</v>
      </c>
      <c r="C48" t="s">
        <v>58</v>
      </c>
      <c r="D48" s="11"/>
      <c r="E48" s="11"/>
      <c r="F48" s="11"/>
      <c r="G48" t="s">
        <v>58</v>
      </c>
      <c r="H48" s="67">
        <v>1576</v>
      </c>
      <c r="I48" s="68">
        <v>1723.9</v>
      </c>
      <c r="J48" s="57"/>
      <c r="K48" s="3"/>
      <c r="L48" s="2"/>
      <c r="M48" s="14">
        <f t="shared" si="4"/>
        <v>0</v>
      </c>
      <c r="N48" s="15">
        <f t="shared" si="8"/>
        <v>-1</v>
      </c>
      <c r="O48" s="14">
        <f t="shared" si="6"/>
        <v>0</v>
      </c>
      <c r="P48" s="15">
        <f t="shared" si="9"/>
        <v>-1</v>
      </c>
      <c r="Q48" s="8"/>
      <c r="T48" s="34"/>
    </row>
    <row r="49" spans="1:20">
      <c r="A49" s="9"/>
      <c r="B49" t="s">
        <v>104</v>
      </c>
      <c r="C49" t="s">
        <v>58</v>
      </c>
      <c r="D49" s="11"/>
      <c r="E49" s="11"/>
      <c r="F49" s="11"/>
      <c r="G49" t="s">
        <v>58</v>
      </c>
      <c r="H49" s="67">
        <v>913</v>
      </c>
      <c r="I49" s="68">
        <v>913</v>
      </c>
      <c r="J49" s="57">
        <v>344.52</v>
      </c>
      <c r="K49" s="3"/>
      <c r="L49" s="2"/>
      <c r="M49" s="14">
        <f t="shared" si="4"/>
        <v>0</v>
      </c>
      <c r="N49" s="15">
        <f t="shared" si="8"/>
        <v>-1</v>
      </c>
      <c r="O49" s="14">
        <f t="shared" si="6"/>
        <v>0</v>
      </c>
      <c r="P49" s="15">
        <f t="shared" si="9"/>
        <v>-1</v>
      </c>
      <c r="Q49" s="8"/>
      <c r="T49" s="34"/>
    </row>
    <row r="50" spans="1:20">
      <c r="A50" s="9"/>
      <c r="B50" t="s">
        <v>105</v>
      </c>
      <c r="C50" t="s">
        <v>58</v>
      </c>
      <c r="D50" s="11"/>
      <c r="E50" s="11"/>
      <c r="F50" s="11"/>
      <c r="G50" t="s">
        <v>58</v>
      </c>
      <c r="H50" s="67">
        <v>997</v>
      </c>
      <c r="I50" s="68">
        <v>997</v>
      </c>
      <c r="J50" s="57">
        <v>19.14</v>
      </c>
      <c r="K50" s="3"/>
      <c r="L50" s="2"/>
      <c r="M50" s="14">
        <f t="shared" si="4"/>
        <v>0</v>
      </c>
      <c r="N50" s="15">
        <f t="shared" si="8"/>
        <v>-1</v>
      </c>
      <c r="O50" s="14">
        <f t="shared" si="6"/>
        <v>0</v>
      </c>
      <c r="P50" s="15">
        <f t="shared" si="9"/>
        <v>-1</v>
      </c>
      <c r="Q50" s="8"/>
      <c r="T50" s="34"/>
    </row>
    <row r="51" spans="1:20">
      <c r="A51" s="9"/>
      <c r="B51" t="s">
        <v>106</v>
      </c>
      <c r="C51" s="63" t="s">
        <v>44</v>
      </c>
      <c r="D51" s="11"/>
      <c r="E51" s="11"/>
      <c r="F51" s="11"/>
      <c r="G51" s="64" t="s">
        <v>44</v>
      </c>
      <c r="H51" s="67">
        <v>2072</v>
      </c>
      <c r="I51" s="68">
        <v>2072</v>
      </c>
      <c r="J51" s="57"/>
      <c r="K51" s="3"/>
      <c r="L51" s="2"/>
      <c r="M51" s="14">
        <f t="shared" si="4"/>
        <v>0</v>
      </c>
      <c r="N51" s="15">
        <f t="shared" si="8"/>
        <v>-1</v>
      </c>
      <c r="O51" s="14">
        <f t="shared" si="6"/>
        <v>0</v>
      </c>
      <c r="P51" s="15">
        <f t="shared" si="9"/>
        <v>-1</v>
      </c>
      <c r="Q51" s="8"/>
      <c r="T51" s="34"/>
    </row>
    <row r="52" spans="1:20">
      <c r="A52" s="9"/>
      <c r="B52" t="s">
        <v>107</v>
      </c>
      <c r="C52" t="s">
        <v>44</v>
      </c>
      <c r="D52" s="11"/>
      <c r="E52" s="11"/>
      <c r="F52" s="11"/>
      <c r="G52" s="64" t="s">
        <v>44</v>
      </c>
      <c r="H52" s="67">
        <v>1401</v>
      </c>
      <c r="I52" s="68">
        <v>1401</v>
      </c>
      <c r="J52" s="57"/>
      <c r="K52" s="3"/>
      <c r="L52" s="2"/>
      <c r="M52" s="14">
        <f t="shared" si="4"/>
        <v>0</v>
      </c>
      <c r="N52" s="15">
        <f t="shared" si="8"/>
        <v>-1</v>
      </c>
      <c r="O52" s="14">
        <f t="shared" si="6"/>
        <v>0</v>
      </c>
      <c r="P52" s="15">
        <f t="shared" si="9"/>
        <v>-1</v>
      </c>
      <c r="Q52" s="8"/>
      <c r="T52" s="34"/>
    </row>
    <row r="53" spans="1:20">
      <c r="A53" s="9"/>
      <c r="B53" t="s">
        <v>108</v>
      </c>
      <c r="C53" t="s">
        <v>44</v>
      </c>
      <c r="D53" s="11"/>
      <c r="E53" s="11"/>
      <c r="F53" s="11"/>
      <c r="G53" s="64" t="s">
        <v>44</v>
      </c>
      <c r="H53" s="67">
        <v>904</v>
      </c>
      <c r="I53" s="68">
        <v>945.76</v>
      </c>
      <c r="J53" s="57"/>
      <c r="K53" s="3"/>
      <c r="L53" s="2"/>
      <c r="M53" s="14">
        <f t="shared" si="4"/>
        <v>0</v>
      </c>
      <c r="N53" s="15">
        <f t="shared" si="8"/>
        <v>-1</v>
      </c>
      <c r="O53" s="14">
        <f t="shared" si="6"/>
        <v>0</v>
      </c>
      <c r="P53" s="15">
        <f t="shared" si="9"/>
        <v>-1</v>
      </c>
      <c r="Q53" s="8"/>
      <c r="T53" s="34"/>
    </row>
    <row r="54" spans="1:20">
      <c r="A54" s="9"/>
      <c r="B54" t="s">
        <v>109</v>
      </c>
      <c r="C54" t="s">
        <v>60</v>
      </c>
      <c r="D54" s="11"/>
      <c r="E54" s="11"/>
      <c r="F54" s="11"/>
      <c r="G54" t="s">
        <v>60</v>
      </c>
      <c r="H54" s="67">
        <v>368</v>
      </c>
      <c r="I54" s="68">
        <v>368</v>
      </c>
      <c r="J54" s="57">
        <v>515.04</v>
      </c>
      <c r="K54" s="3"/>
      <c r="L54" s="2"/>
      <c r="M54" s="14">
        <f t="shared" si="4"/>
        <v>0</v>
      </c>
      <c r="N54" s="15">
        <f t="shared" si="8"/>
        <v>-1</v>
      </c>
      <c r="O54" s="14">
        <f t="shared" si="6"/>
        <v>0</v>
      </c>
      <c r="P54" s="15">
        <f t="shared" si="9"/>
        <v>-1</v>
      </c>
      <c r="Q54" s="8"/>
      <c r="T54" s="34"/>
    </row>
    <row r="55" spans="1:20">
      <c r="A55" s="9"/>
      <c r="B55" t="s">
        <v>110</v>
      </c>
      <c r="C55" t="s">
        <v>60</v>
      </c>
      <c r="D55" s="11"/>
      <c r="E55" s="11"/>
      <c r="F55" s="11"/>
      <c r="G55" t="s">
        <v>60</v>
      </c>
      <c r="H55" s="67">
        <v>1954</v>
      </c>
      <c r="I55" s="68">
        <v>1954</v>
      </c>
      <c r="J55" s="57"/>
      <c r="K55" s="3"/>
      <c r="L55" s="2"/>
      <c r="M55" s="14">
        <f t="shared" si="4"/>
        <v>0</v>
      </c>
      <c r="N55" s="15">
        <f t="shared" si="8"/>
        <v>-1</v>
      </c>
      <c r="O55" s="14">
        <f t="shared" si="6"/>
        <v>0</v>
      </c>
      <c r="P55" s="15">
        <f t="shared" si="9"/>
        <v>-1</v>
      </c>
      <c r="Q55" s="8"/>
      <c r="T55" s="34"/>
    </row>
    <row r="56" spans="1:20">
      <c r="A56" s="9"/>
      <c r="B56" t="s">
        <v>111</v>
      </c>
      <c r="C56" t="s">
        <v>60</v>
      </c>
      <c r="D56" s="11"/>
      <c r="E56" s="11"/>
      <c r="F56" s="11"/>
      <c r="G56" t="s">
        <v>60</v>
      </c>
      <c r="H56" s="67">
        <v>1721</v>
      </c>
      <c r="I56" s="68">
        <v>2065.52</v>
      </c>
      <c r="J56" s="57"/>
      <c r="K56" s="3"/>
      <c r="L56" s="2"/>
      <c r="M56" s="14">
        <f t="shared" si="4"/>
        <v>0</v>
      </c>
      <c r="N56" s="15">
        <f t="shared" si="8"/>
        <v>-1</v>
      </c>
      <c r="O56" s="14">
        <f t="shared" si="6"/>
        <v>0</v>
      </c>
      <c r="P56" s="15">
        <f t="shared" si="9"/>
        <v>-1</v>
      </c>
      <c r="Q56" s="8"/>
      <c r="T56" s="34"/>
    </row>
    <row r="57" spans="1:20">
      <c r="A57" s="9"/>
      <c r="B57" t="s">
        <v>112</v>
      </c>
      <c r="C57" t="s">
        <v>67</v>
      </c>
      <c r="D57" s="11"/>
      <c r="E57" s="11"/>
      <c r="F57" s="11"/>
      <c r="G57" t="s">
        <v>67</v>
      </c>
      <c r="H57" s="67">
        <v>1095</v>
      </c>
      <c r="I57" s="68">
        <v>1369.92</v>
      </c>
      <c r="J57" s="57">
        <v>274.92</v>
      </c>
      <c r="K57" s="3"/>
      <c r="L57" s="2"/>
      <c r="M57" s="14">
        <f t="shared" si="4"/>
        <v>0</v>
      </c>
      <c r="N57" s="15">
        <f t="shared" si="8"/>
        <v>-1</v>
      </c>
      <c r="O57" s="14">
        <f t="shared" si="6"/>
        <v>0</v>
      </c>
      <c r="P57" s="15">
        <f t="shared" si="9"/>
        <v>-1</v>
      </c>
      <c r="Q57" s="8"/>
      <c r="T57" s="34"/>
    </row>
    <row r="58" spans="1:20">
      <c r="A58" s="9"/>
      <c r="B58" t="s">
        <v>113</v>
      </c>
      <c r="C58" t="s">
        <v>67</v>
      </c>
      <c r="D58" s="11"/>
      <c r="E58" s="11"/>
      <c r="F58" s="11"/>
      <c r="G58" t="s">
        <v>67</v>
      </c>
      <c r="H58" s="67">
        <v>1388</v>
      </c>
      <c r="I58" s="68">
        <v>1388</v>
      </c>
      <c r="J58" s="57"/>
      <c r="K58" s="3"/>
      <c r="L58" s="2"/>
      <c r="M58" s="14">
        <f t="shared" si="4"/>
        <v>0</v>
      </c>
      <c r="N58" s="15">
        <f t="shared" si="8"/>
        <v>-1</v>
      </c>
      <c r="O58" s="14">
        <f t="shared" si="6"/>
        <v>0</v>
      </c>
      <c r="P58" s="15">
        <f t="shared" si="9"/>
        <v>-1</v>
      </c>
      <c r="Q58" s="8"/>
      <c r="T58" s="34"/>
    </row>
    <row r="59" spans="1:20">
      <c r="A59" s="9"/>
      <c r="B59" t="s">
        <v>114</v>
      </c>
      <c r="C59" t="s">
        <v>67</v>
      </c>
      <c r="D59" s="11"/>
      <c r="E59" s="11"/>
      <c r="F59" s="11"/>
      <c r="G59" t="s">
        <v>67</v>
      </c>
      <c r="H59" s="67">
        <v>2243</v>
      </c>
      <c r="I59" s="68">
        <v>2243</v>
      </c>
      <c r="J59" s="57"/>
      <c r="K59" s="3"/>
      <c r="L59" s="2"/>
      <c r="M59" s="14">
        <f t="shared" si="4"/>
        <v>0</v>
      </c>
      <c r="N59" s="15">
        <f t="shared" si="8"/>
        <v>-1</v>
      </c>
      <c r="O59" s="14">
        <f t="shared" si="6"/>
        <v>0</v>
      </c>
      <c r="P59" s="15">
        <f t="shared" si="9"/>
        <v>-1</v>
      </c>
      <c r="Q59" s="8"/>
      <c r="T59" s="34"/>
    </row>
    <row r="60" spans="1:20">
      <c r="A60" s="9"/>
      <c r="B60" t="s">
        <v>115</v>
      </c>
      <c r="C60" t="s">
        <v>116</v>
      </c>
      <c r="D60" s="11"/>
      <c r="E60" s="11"/>
      <c r="F60" s="11"/>
      <c r="G60" s="63" t="s">
        <v>77</v>
      </c>
      <c r="H60" s="67">
        <v>2202</v>
      </c>
      <c r="I60" s="68">
        <v>2202</v>
      </c>
      <c r="J60" s="57"/>
      <c r="K60" s="3"/>
      <c r="L60" s="2"/>
      <c r="M60" s="14">
        <f t="shared" si="4"/>
        <v>0</v>
      </c>
      <c r="N60" s="15">
        <f t="shared" si="8"/>
        <v>-1</v>
      </c>
      <c r="O60" s="14">
        <f t="shared" si="6"/>
        <v>0</v>
      </c>
      <c r="P60" s="15">
        <f t="shared" si="9"/>
        <v>-1</v>
      </c>
      <c r="Q60" s="8"/>
      <c r="T60" s="34"/>
    </row>
    <row r="61" spans="1:20">
      <c r="A61" s="9"/>
      <c r="B61" t="s">
        <v>117</v>
      </c>
      <c r="C61" t="s">
        <v>116</v>
      </c>
      <c r="D61" s="11"/>
      <c r="E61" s="11"/>
      <c r="F61" s="11"/>
      <c r="G61" s="63" t="s">
        <v>77</v>
      </c>
      <c r="H61" s="67">
        <v>1810</v>
      </c>
      <c r="I61" s="68">
        <v>1810</v>
      </c>
      <c r="J61" s="57"/>
      <c r="K61" s="3"/>
      <c r="L61" s="2"/>
      <c r="M61" s="14">
        <f t="shared" si="4"/>
        <v>0</v>
      </c>
      <c r="N61" s="15">
        <f t="shared" si="8"/>
        <v>-1</v>
      </c>
      <c r="O61" s="14">
        <f t="shared" si="6"/>
        <v>0</v>
      </c>
      <c r="P61" s="15">
        <f t="shared" si="9"/>
        <v>-1</v>
      </c>
      <c r="Q61" s="8"/>
      <c r="T61" s="34"/>
    </row>
    <row r="62" spans="1:20">
      <c r="A62" s="9"/>
      <c r="B62" t="s">
        <v>118</v>
      </c>
      <c r="C62" t="s">
        <v>116</v>
      </c>
      <c r="D62" s="11"/>
      <c r="E62" s="11"/>
      <c r="F62" s="11"/>
      <c r="G62" s="63" t="s">
        <v>77</v>
      </c>
      <c r="H62" s="67">
        <v>1445</v>
      </c>
      <c r="I62" s="68">
        <v>1445</v>
      </c>
      <c r="J62" s="57">
        <v>188.78</v>
      </c>
      <c r="K62" s="3"/>
      <c r="L62" s="2"/>
      <c r="M62" s="14">
        <f t="shared" ref="M62:M90" si="10">IF(K62="",0,(SUMIF($G$10:$G$82,K62,$H$10:$H$82)))</f>
        <v>0</v>
      </c>
      <c r="N62" s="15">
        <f t="shared" si="8"/>
        <v>-1</v>
      </c>
      <c r="O62" s="14">
        <f t="shared" ref="O62:O90" si="11">IF(K62="",0,(SUMIF($G$9:$G$82,K62,$I$9:$I$82)))</f>
        <v>0</v>
      </c>
      <c r="P62" s="15">
        <f t="shared" si="9"/>
        <v>-1</v>
      </c>
      <c r="Q62" s="8"/>
      <c r="T62" s="34"/>
    </row>
    <row r="63" spans="1:20">
      <c r="A63" s="9"/>
      <c r="B63" t="s">
        <v>119</v>
      </c>
      <c r="C63" t="s">
        <v>120</v>
      </c>
      <c r="D63" s="11"/>
      <c r="E63" s="11"/>
      <c r="F63" s="11"/>
      <c r="G63" s="63" t="s">
        <v>79</v>
      </c>
      <c r="H63" s="67">
        <v>1710</v>
      </c>
      <c r="I63" s="68">
        <v>1710</v>
      </c>
      <c r="J63" s="57"/>
      <c r="K63" s="3"/>
      <c r="L63" s="2"/>
      <c r="M63" s="14">
        <f t="shared" si="10"/>
        <v>0</v>
      </c>
      <c r="N63" s="15">
        <f t="shared" si="8"/>
        <v>-1</v>
      </c>
      <c r="O63" s="14">
        <f t="shared" si="11"/>
        <v>0</v>
      </c>
      <c r="P63" s="15">
        <f t="shared" si="9"/>
        <v>-1</v>
      </c>
      <c r="Q63" s="8"/>
      <c r="T63" s="34"/>
    </row>
    <row r="64" spans="1:20">
      <c r="A64" s="9"/>
      <c r="B64" t="s">
        <v>121</v>
      </c>
      <c r="C64" t="s">
        <v>120</v>
      </c>
      <c r="D64" s="11" t="s">
        <v>122</v>
      </c>
      <c r="E64" s="11" t="s">
        <v>122</v>
      </c>
      <c r="F64" s="11"/>
      <c r="G64" s="63" t="s">
        <v>79</v>
      </c>
      <c r="H64" s="67">
        <v>928</v>
      </c>
      <c r="I64" s="68">
        <v>1709.26</v>
      </c>
      <c r="J64" s="57">
        <v>252.3</v>
      </c>
      <c r="K64" s="3"/>
      <c r="L64" s="2"/>
      <c r="M64" s="14">
        <f t="shared" si="10"/>
        <v>0</v>
      </c>
      <c r="N64" s="15">
        <f t="shared" si="8"/>
        <v>-1</v>
      </c>
      <c r="O64" s="14">
        <f t="shared" si="11"/>
        <v>0</v>
      </c>
      <c r="P64" s="15">
        <f t="shared" si="9"/>
        <v>-1</v>
      </c>
      <c r="Q64" s="8"/>
      <c r="T64" s="34"/>
    </row>
    <row r="65" spans="1:20">
      <c r="A65" s="9"/>
      <c r="B65" t="s">
        <v>123</v>
      </c>
      <c r="C65" t="s">
        <v>120</v>
      </c>
      <c r="D65" s="11" t="s">
        <v>122</v>
      </c>
      <c r="E65" s="11" t="s">
        <v>122</v>
      </c>
      <c r="F65" s="11"/>
      <c r="G65" s="63" t="s">
        <v>79</v>
      </c>
      <c r="H65" s="67">
        <v>663</v>
      </c>
      <c r="I65" s="68">
        <v>663</v>
      </c>
      <c r="J65" s="57"/>
      <c r="K65" s="3"/>
      <c r="L65" s="2"/>
      <c r="M65" s="14">
        <f t="shared" si="10"/>
        <v>0</v>
      </c>
      <c r="N65" s="15">
        <f t="shared" si="8"/>
        <v>-1</v>
      </c>
      <c r="O65" s="14">
        <f t="shared" si="11"/>
        <v>0</v>
      </c>
      <c r="P65" s="15">
        <f t="shared" si="9"/>
        <v>-1</v>
      </c>
      <c r="Q65" s="8"/>
      <c r="T65" s="34"/>
    </row>
    <row r="66" spans="1:20">
      <c r="A66" s="9"/>
      <c r="B66" t="s">
        <v>124</v>
      </c>
      <c r="C66" t="s">
        <v>56</v>
      </c>
      <c r="D66" s="11"/>
      <c r="E66" s="11"/>
      <c r="F66" s="11"/>
      <c r="G66" t="s">
        <v>56</v>
      </c>
      <c r="H66" s="67">
        <v>1039</v>
      </c>
      <c r="I66" s="68">
        <v>1039</v>
      </c>
      <c r="J66" s="57"/>
      <c r="K66" s="3"/>
      <c r="L66" s="2"/>
      <c r="M66" s="14">
        <f t="shared" si="10"/>
        <v>0</v>
      </c>
      <c r="N66" s="15">
        <f t="shared" si="8"/>
        <v>-1</v>
      </c>
      <c r="O66" s="14">
        <f t="shared" si="11"/>
        <v>0</v>
      </c>
      <c r="P66" s="15">
        <f t="shared" si="9"/>
        <v>-1</v>
      </c>
      <c r="Q66" s="8"/>
      <c r="T66" s="34"/>
    </row>
    <row r="67" spans="1:20">
      <c r="A67" s="9"/>
      <c r="B67" t="s">
        <v>125</v>
      </c>
      <c r="C67" t="s">
        <v>56</v>
      </c>
      <c r="D67" s="11"/>
      <c r="E67" s="11"/>
      <c r="F67" s="11"/>
      <c r="G67" t="s">
        <v>56</v>
      </c>
      <c r="H67" s="67">
        <v>694</v>
      </c>
      <c r="I67" s="68">
        <v>694</v>
      </c>
      <c r="J67" s="57"/>
      <c r="K67" s="3"/>
      <c r="L67" s="2"/>
      <c r="M67" s="14">
        <f t="shared" si="10"/>
        <v>0</v>
      </c>
      <c r="N67" s="15">
        <f t="shared" si="8"/>
        <v>-1</v>
      </c>
      <c r="O67" s="14">
        <f t="shared" si="11"/>
        <v>0</v>
      </c>
      <c r="P67" s="15">
        <f t="shared" si="9"/>
        <v>-1</v>
      </c>
      <c r="Q67" s="8"/>
      <c r="T67" s="34"/>
    </row>
    <row r="68" spans="1:20">
      <c r="A68" s="9"/>
      <c r="B68" t="s">
        <v>126</v>
      </c>
      <c r="C68" t="s">
        <v>56</v>
      </c>
      <c r="D68" s="11"/>
      <c r="E68" s="11"/>
      <c r="F68" s="11"/>
      <c r="G68" t="s">
        <v>56</v>
      </c>
      <c r="H68" s="67">
        <v>1304</v>
      </c>
      <c r="I68" s="68">
        <v>1304</v>
      </c>
      <c r="J68" s="57"/>
      <c r="K68" s="3"/>
      <c r="L68" s="2"/>
      <c r="M68" s="14">
        <f t="shared" si="10"/>
        <v>0</v>
      </c>
      <c r="N68" s="15">
        <f t="shared" si="8"/>
        <v>-1</v>
      </c>
      <c r="O68" s="14">
        <f t="shared" si="11"/>
        <v>0</v>
      </c>
      <c r="P68" s="15">
        <f t="shared" si="9"/>
        <v>-1</v>
      </c>
      <c r="Q68" s="8"/>
      <c r="T68" s="34"/>
    </row>
    <row r="69" spans="1:20">
      <c r="A69" s="9"/>
      <c r="B69" t="s">
        <v>127</v>
      </c>
      <c r="C69" t="s">
        <v>56</v>
      </c>
      <c r="D69" s="11"/>
      <c r="E69" s="11"/>
      <c r="F69" s="11"/>
      <c r="G69" t="s">
        <v>56</v>
      </c>
      <c r="H69" s="67">
        <v>1259</v>
      </c>
      <c r="I69" s="68">
        <v>1259</v>
      </c>
      <c r="J69" s="57"/>
      <c r="K69" s="3"/>
      <c r="L69" s="2"/>
      <c r="M69" s="14">
        <f t="shared" si="10"/>
        <v>0</v>
      </c>
      <c r="N69" s="15">
        <f t="shared" si="8"/>
        <v>-1</v>
      </c>
      <c r="O69" s="14">
        <f t="shared" si="11"/>
        <v>0</v>
      </c>
      <c r="P69" s="15">
        <f t="shared" si="9"/>
        <v>-1</v>
      </c>
      <c r="Q69" s="8"/>
      <c r="T69" s="34"/>
    </row>
    <row r="70" spans="1:20">
      <c r="A70" s="9"/>
      <c r="B70" t="s">
        <v>128</v>
      </c>
      <c r="C70" t="s">
        <v>54</v>
      </c>
      <c r="D70" s="11"/>
      <c r="E70" s="11"/>
      <c r="F70" s="11"/>
      <c r="G70" t="s">
        <v>54</v>
      </c>
      <c r="H70" s="67">
        <v>1405</v>
      </c>
      <c r="I70" s="68">
        <v>1405</v>
      </c>
      <c r="J70" s="57"/>
      <c r="K70" s="3"/>
      <c r="L70" s="2"/>
      <c r="M70" s="14">
        <f t="shared" si="10"/>
        <v>0</v>
      </c>
      <c r="N70" s="15">
        <f t="shared" si="8"/>
        <v>-1</v>
      </c>
      <c r="O70" s="14">
        <f t="shared" si="11"/>
        <v>0</v>
      </c>
      <c r="P70" s="15">
        <f t="shared" si="9"/>
        <v>-1</v>
      </c>
      <c r="Q70" s="8"/>
      <c r="T70" s="34"/>
    </row>
    <row r="71" spans="1:20">
      <c r="A71" s="9"/>
      <c r="B71" t="s">
        <v>129</v>
      </c>
      <c r="C71" t="s">
        <v>54</v>
      </c>
      <c r="D71" s="11"/>
      <c r="E71" s="11"/>
      <c r="F71" s="11"/>
      <c r="G71" t="s">
        <v>54</v>
      </c>
      <c r="H71" s="67">
        <v>1629</v>
      </c>
      <c r="I71" s="68">
        <v>1629</v>
      </c>
      <c r="J71" s="57"/>
      <c r="K71" s="3"/>
      <c r="L71" s="2"/>
      <c r="M71" s="14">
        <f t="shared" si="10"/>
        <v>0</v>
      </c>
      <c r="N71" s="15">
        <f t="shared" si="8"/>
        <v>-1</v>
      </c>
      <c r="O71" s="14">
        <f t="shared" si="11"/>
        <v>0</v>
      </c>
      <c r="P71" s="15">
        <f t="shared" si="9"/>
        <v>-1</v>
      </c>
      <c r="Q71" s="8"/>
      <c r="T71" s="34"/>
    </row>
    <row r="72" spans="1:20">
      <c r="A72" s="9"/>
      <c r="B72" t="s">
        <v>130</v>
      </c>
      <c r="C72" t="s">
        <v>54</v>
      </c>
      <c r="D72" s="11"/>
      <c r="E72" s="11"/>
      <c r="F72" s="11"/>
      <c r="G72" t="s">
        <v>54</v>
      </c>
      <c r="H72" s="67">
        <v>1965</v>
      </c>
      <c r="I72" s="68">
        <v>1965</v>
      </c>
      <c r="J72" s="57">
        <v>473.28</v>
      </c>
      <c r="K72" s="3"/>
      <c r="L72" s="2"/>
      <c r="M72" s="14">
        <f t="shared" si="10"/>
        <v>0</v>
      </c>
      <c r="N72" s="15">
        <f t="shared" si="8"/>
        <v>-1</v>
      </c>
      <c r="O72" s="14">
        <f t="shared" si="11"/>
        <v>0</v>
      </c>
      <c r="P72" s="15">
        <f t="shared" si="9"/>
        <v>-1</v>
      </c>
      <c r="Q72" s="8"/>
      <c r="T72" s="34"/>
    </row>
    <row r="73" spans="1:20">
      <c r="A73" s="9"/>
      <c r="B73" t="s">
        <v>131</v>
      </c>
      <c r="C73" t="s">
        <v>54</v>
      </c>
      <c r="D73" s="11"/>
      <c r="E73" s="11"/>
      <c r="F73" s="11"/>
      <c r="G73" t="s">
        <v>54</v>
      </c>
      <c r="H73" s="67">
        <v>1279</v>
      </c>
      <c r="I73" s="68">
        <v>1279</v>
      </c>
      <c r="J73" s="57"/>
      <c r="K73" s="3"/>
      <c r="L73" s="2"/>
      <c r="M73" s="14">
        <f t="shared" si="10"/>
        <v>0</v>
      </c>
      <c r="N73" s="15">
        <f t="shared" si="8"/>
        <v>-1</v>
      </c>
      <c r="O73" s="14">
        <f t="shared" si="11"/>
        <v>0</v>
      </c>
      <c r="P73" s="15">
        <f t="shared" si="9"/>
        <v>-1</v>
      </c>
      <c r="Q73" s="8"/>
      <c r="T73" s="34"/>
    </row>
    <row r="74" spans="1:20">
      <c r="A74" s="9"/>
      <c r="B74" t="s">
        <v>132</v>
      </c>
      <c r="C74" t="s">
        <v>69</v>
      </c>
      <c r="D74" s="11"/>
      <c r="E74" s="11"/>
      <c r="F74" s="11"/>
      <c r="G74" t="s">
        <v>69</v>
      </c>
      <c r="H74" s="67">
        <v>1085</v>
      </c>
      <c r="I74" s="68">
        <v>1085</v>
      </c>
      <c r="J74" s="57">
        <v>123.54</v>
      </c>
      <c r="K74" s="3"/>
      <c r="L74" s="2"/>
      <c r="M74" s="14">
        <f t="shared" si="10"/>
        <v>0</v>
      </c>
      <c r="N74" s="15">
        <f t="shared" si="8"/>
        <v>-1</v>
      </c>
      <c r="O74" s="14">
        <f t="shared" si="11"/>
        <v>0</v>
      </c>
      <c r="P74" s="15">
        <f t="shared" si="9"/>
        <v>-1</v>
      </c>
      <c r="Q74" s="8"/>
      <c r="T74" s="34"/>
    </row>
    <row r="75" spans="1:20">
      <c r="A75" s="9"/>
      <c r="B75" t="s">
        <v>133</v>
      </c>
      <c r="C75" t="s">
        <v>69</v>
      </c>
      <c r="D75" s="11"/>
      <c r="E75" s="11"/>
      <c r="F75" s="11"/>
      <c r="G75" t="s">
        <v>69</v>
      </c>
      <c r="H75" s="67">
        <v>987</v>
      </c>
      <c r="I75" s="68">
        <v>987</v>
      </c>
      <c r="J75" s="57"/>
      <c r="K75" s="3"/>
      <c r="L75" s="2"/>
      <c r="M75" s="14">
        <f t="shared" si="10"/>
        <v>0</v>
      </c>
      <c r="N75" s="15">
        <f t="shared" si="8"/>
        <v>-1</v>
      </c>
      <c r="O75" s="14">
        <f t="shared" si="11"/>
        <v>0</v>
      </c>
      <c r="P75" s="15">
        <f t="shared" si="9"/>
        <v>-1</v>
      </c>
      <c r="Q75" s="8"/>
      <c r="T75" s="34"/>
    </row>
    <row r="76" spans="1:20">
      <c r="A76" s="9"/>
      <c r="B76" t="s">
        <v>134</v>
      </c>
      <c r="C76" t="s">
        <v>69</v>
      </c>
      <c r="D76" s="11"/>
      <c r="E76" s="11"/>
      <c r="F76" s="11"/>
      <c r="G76" t="s">
        <v>69</v>
      </c>
      <c r="H76" s="67">
        <v>2142</v>
      </c>
      <c r="I76" s="68">
        <v>2330.7800000000002</v>
      </c>
      <c r="J76" s="57"/>
      <c r="K76" s="3"/>
      <c r="L76" s="2"/>
      <c r="M76" s="14">
        <f t="shared" si="10"/>
        <v>0</v>
      </c>
      <c r="N76" s="15">
        <f t="shared" si="8"/>
        <v>-1</v>
      </c>
      <c r="O76" s="14">
        <f t="shared" si="11"/>
        <v>0</v>
      </c>
      <c r="P76" s="15">
        <f t="shared" si="9"/>
        <v>-1</v>
      </c>
      <c r="Q76" s="8"/>
      <c r="T76" s="34"/>
    </row>
    <row r="77" spans="1:20">
      <c r="A77" s="9"/>
      <c r="B77" t="s">
        <v>135</v>
      </c>
      <c r="C77" t="s">
        <v>73</v>
      </c>
      <c r="D77" s="11" t="s">
        <v>73</v>
      </c>
      <c r="E77" s="11" t="s">
        <v>73</v>
      </c>
      <c r="F77" s="11"/>
      <c r="G77" t="s">
        <v>73</v>
      </c>
      <c r="H77" s="67">
        <v>697</v>
      </c>
      <c r="I77" s="68">
        <v>697</v>
      </c>
      <c r="J77" s="57"/>
      <c r="K77" s="3"/>
      <c r="L77" s="2"/>
      <c r="M77" s="14">
        <f t="shared" si="10"/>
        <v>0</v>
      </c>
      <c r="N77" s="15">
        <f t="shared" si="8"/>
        <v>-1</v>
      </c>
      <c r="O77" s="14">
        <f t="shared" si="11"/>
        <v>0</v>
      </c>
      <c r="P77" s="15">
        <f t="shared" si="9"/>
        <v>-1</v>
      </c>
      <c r="Q77" s="8"/>
      <c r="T77" s="34"/>
    </row>
    <row r="78" spans="1:20">
      <c r="A78" s="9"/>
      <c r="B78" t="s">
        <v>136</v>
      </c>
      <c r="C78" t="s">
        <v>73</v>
      </c>
      <c r="D78" s="11" t="s">
        <v>73</v>
      </c>
      <c r="E78" s="11" t="s">
        <v>73</v>
      </c>
      <c r="F78" s="11"/>
      <c r="G78" t="s">
        <v>73</v>
      </c>
      <c r="H78" s="67">
        <v>1433</v>
      </c>
      <c r="I78" s="68">
        <v>1433</v>
      </c>
      <c r="J78" s="57"/>
      <c r="K78" s="3"/>
      <c r="L78" s="2"/>
      <c r="M78" s="14">
        <f t="shared" si="10"/>
        <v>0</v>
      </c>
      <c r="N78" s="15">
        <f t="shared" ref="N78:N90" si="12">IF(K78="",-1,(-($L$6-(M78/L78))/$L$6))</f>
        <v>-1</v>
      </c>
      <c r="O78" s="14">
        <f t="shared" si="11"/>
        <v>0</v>
      </c>
      <c r="P78" s="15">
        <f t="shared" ref="P78:P90" si="13">IF(K78="",-1,(-($M$6-(O78/L78))/$M$6))</f>
        <v>-1</v>
      </c>
      <c r="Q78" s="8"/>
      <c r="T78" s="34"/>
    </row>
    <row r="79" spans="1:20">
      <c r="A79" s="9"/>
      <c r="B79" t="s">
        <v>137</v>
      </c>
      <c r="C79" t="s">
        <v>73</v>
      </c>
      <c r="D79" s="11" t="s">
        <v>73</v>
      </c>
      <c r="E79" s="11" t="s">
        <v>73</v>
      </c>
      <c r="F79" s="11"/>
      <c r="G79" t="s">
        <v>73</v>
      </c>
      <c r="H79" s="67">
        <v>2199</v>
      </c>
      <c r="I79" s="68">
        <v>2672.2799999999997</v>
      </c>
      <c r="J79" s="57"/>
      <c r="K79" s="3"/>
      <c r="L79" s="2"/>
      <c r="M79" s="14">
        <f t="shared" si="10"/>
        <v>0</v>
      </c>
      <c r="N79" s="15">
        <f t="shared" si="12"/>
        <v>-1</v>
      </c>
      <c r="O79" s="14">
        <f t="shared" si="11"/>
        <v>0</v>
      </c>
      <c r="P79" s="15">
        <f t="shared" si="13"/>
        <v>-1</v>
      </c>
      <c r="Q79" s="8"/>
      <c r="T79" s="34"/>
    </row>
    <row r="80" spans="1:20">
      <c r="A80" s="9"/>
      <c r="B80" s="2"/>
      <c r="C80" s="10"/>
      <c r="D80" s="11"/>
      <c r="E80" s="11"/>
      <c r="F80" s="11"/>
      <c r="G80" s="11"/>
      <c r="H80" s="33"/>
      <c r="I80" s="56"/>
      <c r="J80" s="57"/>
      <c r="K80" s="3"/>
      <c r="L80" s="2"/>
      <c r="M80" s="14">
        <f t="shared" si="10"/>
        <v>0</v>
      </c>
      <c r="N80" s="15">
        <f t="shared" si="12"/>
        <v>-1</v>
      </c>
      <c r="O80" s="14">
        <f t="shared" si="11"/>
        <v>0</v>
      </c>
      <c r="P80" s="15">
        <f t="shared" si="13"/>
        <v>-1</v>
      </c>
      <c r="Q80" s="8"/>
      <c r="T80" s="34"/>
    </row>
    <row r="81" spans="1:20">
      <c r="A81" s="9"/>
      <c r="B81" s="2"/>
      <c r="C81" s="10"/>
      <c r="D81" s="11"/>
      <c r="E81" s="11"/>
      <c r="F81" s="11"/>
      <c r="G81" s="11"/>
      <c r="H81" s="12"/>
      <c r="I81" s="12"/>
      <c r="J81" s="57">
        <v>781.26</v>
      </c>
      <c r="K81" s="3"/>
      <c r="L81" s="2"/>
      <c r="M81" s="14">
        <f t="shared" si="10"/>
        <v>0</v>
      </c>
      <c r="N81" s="15">
        <f t="shared" si="12"/>
        <v>-1</v>
      </c>
      <c r="O81" s="14">
        <f t="shared" si="11"/>
        <v>0</v>
      </c>
      <c r="P81" s="15">
        <f t="shared" si="13"/>
        <v>-1</v>
      </c>
      <c r="Q81" s="8"/>
      <c r="T81" s="34"/>
    </row>
    <row r="82" spans="1:20">
      <c r="A82" s="9"/>
      <c r="B82" s="2"/>
      <c r="C82" s="10"/>
      <c r="D82" s="11"/>
      <c r="E82" s="11"/>
      <c r="F82" s="11"/>
      <c r="G82" s="11"/>
      <c r="H82" s="12"/>
      <c r="I82" s="12"/>
      <c r="J82" s="57"/>
      <c r="K82" s="3"/>
      <c r="L82" s="2"/>
      <c r="M82" s="14">
        <f t="shared" si="10"/>
        <v>0</v>
      </c>
      <c r="N82" s="15">
        <f t="shared" si="12"/>
        <v>-1</v>
      </c>
      <c r="O82" s="14">
        <f t="shared" si="11"/>
        <v>0</v>
      </c>
      <c r="P82" s="15">
        <f t="shared" si="13"/>
        <v>-1</v>
      </c>
      <c r="Q82" s="8"/>
      <c r="T82" s="34"/>
    </row>
    <row r="83" spans="1:20">
      <c r="A83" s="9"/>
      <c r="J83" s="57">
        <v>391.5</v>
      </c>
      <c r="K83" s="3"/>
      <c r="L83" s="2"/>
      <c r="M83" s="14">
        <f t="shared" si="10"/>
        <v>0</v>
      </c>
      <c r="N83" s="15">
        <f t="shared" si="12"/>
        <v>-1</v>
      </c>
      <c r="O83" s="14">
        <f t="shared" si="11"/>
        <v>0</v>
      </c>
      <c r="P83" s="15">
        <f t="shared" si="13"/>
        <v>-1</v>
      </c>
      <c r="Q83" s="8"/>
      <c r="T83" s="34"/>
    </row>
    <row r="84" spans="1:20">
      <c r="A84" s="9"/>
      <c r="J84" s="57"/>
      <c r="K84" s="3"/>
      <c r="L84" s="2"/>
      <c r="M84" s="14">
        <f t="shared" si="10"/>
        <v>0</v>
      </c>
      <c r="N84" s="15">
        <f t="shared" si="12"/>
        <v>-1</v>
      </c>
      <c r="O84" s="14">
        <f t="shared" si="11"/>
        <v>0</v>
      </c>
      <c r="P84" s="15">
        <f t="shared" si="13"/>
        <v>-1</v>
      </c>
      <c r="Q84" s="8"/>
      <c r="T84" s="34"/>
    </row>
    <row r="85" spans="1:20">
      <c r="A85" s="9"/>
      <c r="J85" s="57"/>
      <c r="K85" s="3"/>
      <c r="L85" s="2"/>
      <c r="M85" s="14">
        <f t="shared" si="10"/>
        <v>0</v>
      </c>
      <c r="N85" s="15">
        <f t="shared" si="12"/>
        <v>-1</v>
      </c>
      <c r="O85" s="14">
        <f t="shared" si="11"/>
        <v>0</v>
      </c>
      <c r="P85" s="15">
        <f t="shared" si="13"/>
        <v>-1</v>
      </c>
      <c r="Q85" s="8"/>
      <c r="T85" s="34"/>
    </row>
    <row r="86" spans="1:20">
      <c r="A86" s="9"/>
      <c r="J86" s="57"/>
      <c r="K86" s="3"/>
      <c r="L86" s="2"/>
      <c r="M86" s="14">
        <f t="shared" si="10"/>
        <v>0</v>
      </c>
      <c r="N86" s="15">
        <f t="shared" si="12"/>
        <v>-1</v>
      </c>
      <c r="O86" s="14">
        <f t="shared" si="11"/>
        <v>0</v>
      </c>
      <c r="P86" s="15">
        <f t="shared" si="13"/>
        <v>-1</v>
      </c>
      <c r="Q86" s="8"/>
    </row>
    <row r="87" spans="1:20">
      <c r="A87" s="9"/>
      <c r="J87" s="57"/>
      <c r="K87" s="3"/>
      <c r="L87" s="2"/>
      <c r="M87" s="14">
        <f t="shared" si="10"/>
        <v>0</v>
      </c>
      <c r="N87" s="15">
        <f t="shared" si="12"/>
        <v>-1</v>
      </c>
      <c r="O87" s="14">
        <f t="shared" si="11"/>
        <v>0</v>
      </c>
      <c r="P87" s="15">
        <f t="shared" si="13"/>
        <v>-1</v>
      </c>
      <c r="Q87" s="8"/>
    </row>
    <row r="88" spans="1:20">
      <c r="A88" s="9"/>
      <c r="J88" s="57"/>
      <c r="K88" s="3"/>
      <c r="L88" s="2"/>
      <c r="M88" s="14">
        <f t="shared" si="10"/>
        <v>0</v>
      </c>
      <c r="N88" s="15">
        <f t="shared" si="12"/>
        <v>-1</v>
      </c>
      <c r="O88" s="14">
        <f t="shared" si="11"/>
        <v>0</v>
      </c>
      <c r="P88" s="15">
        <f t="shared" si="13"/>
        <v>-1</v>
      </c>
      <c r="Q88" s="8"/>
    </row>
    <row r="89" spans="1:20">
      <c r="A89" s="9"/>
      <c r="J89" s="58"/>
      <c r="K89" s="3"/>
      <c r="L89" s="2"/>
      <c r="M89" s="14">
        <f t="shared" si="10"/>
        <v>0</v>
      </c>
      <c r="N89" s="15">
        <f t="shared" si="12"/>
        <v>-1</v>
      </c>
      <c r="O89" s="14">
        <f t="shared" si="11"/>
        <v>0</v>
      </c>
      <c r="P89" s="15">
        <f t="shared" si="13"/>
        <v>-1</v>
      </c>
      <c r="Q89" s="8"/>
    </row>
    <row r="90" spans="1:20">
      <c r="A90" s="9"/>
      <c r="K90" s="3"/>
      <c r="L90" s="2"/>
      <c r="M90" s="14">
        <f t="shared" si="10"/>
        <v>0</v>
      </c>
      <c r="N90" s="15">
        <f t="shared" si="12"/>
        <v>-1</v>
      </c>
      <c r="O90" s="14">
        <f t="shared" si="11"/>
        <v>0</v>
      </c>
      <c r="P90" s="15">
        <f t="shared" si="13"/>
        <v>-1</v>
      </c>
      <c r="Q90" s="8"/>
    </row>
    <row r="91" spans="1:20">
      <c r="A91" s="9"/>
      <c r="Q91" s="8"/>
    </row>
    <row r="92" spans="1:20">
      <c r="A92" s="9"/>
      <c r="Q92" s="8"/>
    </row>
  </sheetData>
  <sortState xmlns:xlrd2="http://schemas.microsoft.com/office/spreadsheetml/2017/richdata2" ref="B10:I79">
    <sortCondition ref="B10:B79"/>
  </sortState>
  <mergeCells count="1">
    <mergeCell ref="B4:F6"/>
  </mergeCells>
  <phoneticPr fontId="5" type="noConversion"/>
  <conditionalFormatting sqref="M10:M90 O10:O90">
    <cfRule type="cellIs" dxfId="3" priority="4" stopIfTrue="1" operator="equal">
      <formula>0</formula>
    </cfRule>
  </conditionalFormatting>
  <conditionalFormatting sqref="N10:N90 P10:P90">
    <cfRule type="cellIs" dxfId="2" priority="2" stopIfTrue="1" operator="equal">
      <formula>-1</formula>
    </cfRule>
    <cfRule type="cellIs" dxfId="1" priority="3" stopIfTrue="1" operator="notBetween">
      <formula>-0.2049</formula>
      <formula>0.2049</formula>
    </cfRule>
    <cfRule type="cellIs" dxfId="0" priority="12"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97E9A112F875A4F95F93A5806BB78A4" ma:contentTypeVersion="9" ma:contentTypeDescription="Parent Document Content Type for all review documents" ma:contentTypeScope="" ma:versionID="4b79ff321540f0135b9bb3f703f6ca5a">
  <xsd:schema xmlns:xsd="http://www.w3.org/2001/XMLSchema" xmlns:xs="http://www.w3.org/2001/XMLSchema" xmlns:p="http://schemas.microsoft.com/office/2006/metadata/properties" xmlns:ns1="http://schemas.microsoft.com/sharepoint/v3" xmlns:ns2="07a766d4-cf60-4260-9f49-242aaa07e1bd" xmlns:ns3="d23c6157-5623-4293-b83e-785d6ba7de2d" xmlns:ns4="62e8b7c8-f824-4911-b916-8b9326cfd18a" targetNamespace="http://schemas.microsoft.com/office/2006/metadata/properties" ma:root="true" ma:fieldsID="01da199d56b9cc8a004b8ec45c532b42" ns1:_="" ns2:_="" ns3:_="" ns4:_="">
    <xsd:import namespace="http://schemas.microsoft.com/sharepoint/v3"/>
    <xsd:import namespace="07a766d4-cf60-4260-9f49-242aaa07e1bd"/>
    <xsd:import namespace="d23c6157-5623-4293-b83e-785d6ba7de2d"/>
    <xsd:import namespace="62e8b7c8-f824-4911-b916-8b9326cfd18a"/>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ObjectDetectorVersion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62e8b7c8-f824-4911-b916-8b9326cfd18a"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84F7C57E3AA541C38B52C375C53F6C39" version="1.0.0">
  <systemFields>
    <field name="Objective-Id">
      <value order="0">A5881049</value>
    </field>
    <field name="Objective-Title">
      <value order="0">Item 3 and 4 - Electoral Forecasting</value>
    </field>
    <field name="Objective-Description">
      <value order="0"/>
    </field>
    <field name="Objective-CreationStamp">
      <value order="0">2023-10-03T09:30:50Z</value>
    </field>
    <field name="Objective-IsApproved">
      <value order="0">false</value>
    </field>
    <field name="Objective-IsPublished">
      <value order="0">false</value>
    </field>
    <field name="Objective-DatePublished">
      <value order="0"/>
    </field>
    <field name="Objective-ModificationStamp">
      <value order="0">2023-10-03T09:31:01Z</value>
    </field>
    <field name="Objective-Owner">
      <value order="0">Joanne McNally</value>
    </field>
    <field name="Objective-Path">
      <value order="0">Middlesbrough Global Folder:Democracy:Representation:Constituencies &amp;  Wards:WARD BOUNDARY REVIEWS:2023 Ward Boundary Review - Use this one:Final Submissions Phase 1</value>
    </field>
    <field name="Objective-Parent">
      <value order="0">Final Submissions Phase 1</value>
    </field>
    <field name="Objective-State">
      <value order="0">Being Drafted</value>
    </field>
    <field name="Objective-VersionId">
      <value order="0">vA10395056</value>
    </field>
    <field name="Objective-Version">
      <value order="0">0.2</value>
    </field>
    <field name="Objective-VersionNumber">
      <value order="0">2</value>
    </field>
    <field name="Objective-VersionComment">
      <value order="0">Version 2</value>
    </field>
    <field name="Objective-FileNumber">
      <value order="0">qA233289</value>
    </field>
    <field name="Objective-Classification">
      <value order="0">Restricted</value>
    </field>
    <field name="Objective-Caveats">
      <value order="0">MBC Staff Caveat</value>
    </field>
  </systemFields>
  <catalogues>
    <catalogue name="Document Type Catalogue" type="type" ori="id:cA7">
      <field name="Objective-Connect Creator">
        <value order="0"/>
      </field>
    </catalogue>
  </catalogues>
</metadata>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192</Value>
    </TaxCatchAll>
    <lcf76f155ced4ddcb4097134ff3c332f xmlns="62e8b7c8-f824-4911-b916-8b9326cfd18a">
      <Terms xmlns="http://schemas.microsoft.com/office/infopath/2007/PartnerControls"/>
    </lcf76f155ced4ddcb4097134ff3c332f>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Middlesbrough</TermName>
          <TermId xmlns="http://schemas.microsoft.com/office/infopath/2007/PartnerControls">cff1a131-996f-4d10-963b-f2c64c9cc8b7</TermId>
        </TermInfo>
      </Terms>
    </d08e702f979e48d3863205ea645082c2>
  </documentManagement>
</p:properties>
</file>

<file path=customXml/item7.xml><?xml version="1.0" encoding="utf-8"?>
<LongProperties xmlns="http://schemas.microsoft.com/office/2006/metadata/longProperties"/>
</file>

<file path=customXml/item8.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4C1DE274-EFF0-4630-B066-493C6358DED3}"/>
</file>

<file path=customXml/itemProps2.xml><?xml version="1.0" encoding="utf-8"?>
<ds:datastoreItem xmlns:ds="http://schemas.openxmlformats.org/officeDocument/2006/customXml" ds:itemID="{D79ECAA8-78D7-429D-A88D-58437D057475}"/>
</file>

<file path=customXml/itemProps3.xml><?xml version="1.0" encoding="utf-8"?>
<ds:datastoreItem xmlns:ds="http://schemas.openxmlformats.org/officeDocument/2006/customXml" ds:itemID="{D439BB1E-41C4-4B51-943F-10D1FD137C32}"/>
</file>

<file path=customXml/itemProps4.xml><?xml version="1.0" encoding="utf-8"?>
<ds:datastoreItem xmlns:ds="http://schemas.openxmlformats.org/officeDocument/2006/customXml" ds:itemID="{5745109E-2DDF-40CB-AC2B-FF9B10C90820}"/>
</file>

<file path=customXml/itemProps5.xml><?xml version="1.0" encoding="utf-8"?>
<ds:datastoreItem xmlns:ds="http://schemas.openxmlformats.org/officeDocument/2006/customXml" ds:itemID="{E47AEFD6-D4E7-4CF5-BE90-1EA9FB3190DB}"/>
</file>

<file path=customXml/itemProps6.xml><?xml version="1.0" encoding="utf-8"?>
<ds:datastoreItem xmlns:ds="http://schemas.openxmlformats.org/officeDocument/2006/customXml" ds:itemID="{255B7FDA-1106-4372-997E-8FE17782560C}"/>
</file>

<file path=customXml/itemProps7.xml><?xml version="1.0" encoding="utf-8"?>
<ds:datastoreItem xmlns:ds="http://schemas.openxmlformats.org/officeDocument/2006/customXml" ds:itemID="{77BAC0C3-7CB7-4C3D-8C63-B3C372721FBD}"/>
</file>

<file path=customXml/itemProps8.xml><?xml version="1.0" encoding="utf-8"?>
<ds:datastoreItem xmlns:ds="http://schemas.openxmlformats.org/officeDocument/2006/customXml" ds:itemID="{BC4EACEB-8ED5-4B29-9E14-7A92F2DBF5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2023-12-15T16:02:31Z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0x010100E7BD6A8A66F7CB4BBA2B02F0531791BE0026A9A75CCCA16F4693F1FE45F71519DE00597E9A112F875A4F95F93A5806BB78A4</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192;#Middlesbrough|cff1a131-996f-4d10-963b-f2c64c9cc8b7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Objective-Id">
    <vt:lpwstr>A5881049</vt:lpwstr>
  </property>
  <property fmtid="{D5CDD505-2E9C-101B-9397-08002B2CF9AE}" pid="23" name="Objective-Title">
    <vt:lpwstr>Item 3 and 4 - Electoral Forecasting</vt:lpwstr>
  </property>
  <property fmtid="{D5CDD505-2E9C-101B-9397-08002B2CF9AE}" pid="24" name="Objective-Description">
    <vt:lpwstr/>
  </property>
  <property fmtid="{D5CDD505-2E9C-101B-9397-08002B2CF9AE}" pid="25" name="Objective-CreationStamp">
    <vt:filetime>2023-10-03T09:30:53Z</vt:filetime>
  </property>
  <property fmtid="{D5CDD505-2E9C-101B-9397-08002B2CF9AE}" pid="26" name="Objective-IsApproved">
    <vt:bool>false</vt:bool>
  </property>
  <property fmtid="{D5CDD505-2E9C-101B-9397-08002B2CF9AE}" pid="27" name="Objective-IsPublished">
    <vt:bool>false</vt:bool>
  </property>
  <property fmtid="{D5CDD505-2E9C-101B-9397-08002B2CF9AE}" pid="28" name="Objective-DatePublished">
    <vt:lpwstr/>
  </property>
  <property fmtid="{D5CDD505-2E9C-101B-9397-08002B2CF9AE}" pid="29" name="Objective-ModificationStamp">
    <vt:filetime>2023-10-03T09:31:01Z</vt:filetime>
  </property>
  <property fmtid="{D5CDD505-2E9C-101B-9397-08002B2CF9AE}" pid="30" name="Objective-Owner">
    <vt:lpwstr>Joanne McNally</vt:lpwstr>
  </property>
  <property fmtid="{D5CDD505-2E9C-101B-9397-08002B2CF9AE}" pid="31" name="Objective-Path">
    <vt:lpwstr>Middlesbrough Global Folder:Democracy:Representation:Constituencies &amp;  Wards:WARD BOUNDARY REVIEWS:2023 Ward Boundary Review - Use this one:Final Submissions Phase 1:</vt:lpwstr>
  </property>
  <property fmtid="{D5CDD505-2E9C-101B-9397-08002B2CF9AE}" pid="32" name="Objective-Parent">
    <vt:lpwstr>Final Submissions Phase 1</vt:lpwstr>
  </property>
  <property fmtid="{D5CDD505-2E9C-101B-9397-08002B2CF9AE}" pid="33" name="Objective-State">
    <vt:lpwstr>Being Drafted</vt:lpwstr>
  </property>
  <property fmtid="{D5CDD505-2E9C-101B-9397-08002B2CF9AE}" pid="34" name="Objective-VersionId">
    <vt:lpwstr>vA10395056</vt:lpwstr>
  </property>
  <property fmtid="{D5CDD505-2E9C-101B-9397-08002B2CF9AE}" pid="35" name="Objective-Version">
    <vt:lpwstr>0.2</vt:lpwstr>
  </property>
  <property fmtid="{D5CDD505-2E9C-101B-9397-08002B2CF9AE}" pid="36" name="Objective-VersionNumber">
    <vt:r8>2</vt:r8>
  </property>
  <property fmtid="{D5CDD505-2E9C-101B-9397-08002B2CF9AE}" pid="37" name="Objective-VersionComment">
    <vt:lpwstr>Version 2</vt:lpwstr>
  </property>
  <property fmtid="{D5CDD505-2E9C-101B-9397-08002B2CF9AE}" pid="38" name="Objective-FileNumber">
    <vt:lpwstr>qA233289</vt:lpwstr>
  </property>
  <property fmtid="{D5CDD505-2E9C-101B-9397-08002B2CF9AE}" pid="39" name="Objective-Classification">
    <vt:lpwstr>[Inherited - Restricted]</vt:lpwstr>
  </property>
  <property fmtid="{D5CDD505-2E9C-101B-9397-08002B2CF9AE}" pid="40" name="Objective-Caveats">
    <vt:lpwstr>Caveats: MBC Staff Caveat; </vt:lpwstr>
  </property>
  <property fmtid="{D5CDD505-2E9C-101B-9397-08002B2CF9AE}" pid="41" name="Objective-Connect Creator">
    <vt:lpwstr/>
  </property>
  <property fmtid="{D5CDD505-2E9C-101B-9397-08002B2CF9AE}" pid="42" name="Objective-Comment">
    <vt:lpwstr/>
  </property>
</Properties>
</file>