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lgbce.sharepoint.com/sites/ReviewSystem/Walsall/Review Documents/Review/0.4 Information Requests/Recieved/"/>
    </mc:Choice>
  </mc:AlternateContent>
  <xr:revisionPtr revIDLastSave="15" documentId="8_{9102D97F-3B41-4A51-A613-FA27095C81FF}" xr6:coauthVersionLast="47" xr6:coauthVersionMax="47" xr10:uidLastSave="{8F719D96-33A5-4CDD-B946-F568B271EEF6}"/>
  <bookViews>
    <workbookView xWindow="-19320" yWindow="-16320" windowWidth="29040" windowHeight="15720"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7" l="1"/>
  <c r="O32" i="7"/>
  <c r="O31" i="7"/>
  <c r="O30" i="7"/>
  <c r="O29" i="7"/>
  <c r="O28" i="7"/>
  <c r="O27" i="7"/>
  <c r="O26" i="7"/>
  <c r="O25" i="7"/>
  <c r="O24" i="7"/>
  <c r="O23" i="7"/>
  <c r="O22" i="7"/>
  <c r="O21" i="7"/>
  <c r="O20" i="7"/>
  <c r="O19" i="7"/>
  <c r="O18" i="7"/>
  <c r="O17" i="7"/>
  <c r="O16" i="7"/>
  <c r="O15" i="7"/>
  <c r="O14" i="7"/>
  <c r="M20" i="7"/>
  <c r="M5" i="7"/>
  <c r="L5" i="7" l="1"/>
  <c r="M14" i="7"/>
  <c r="M15" i="7"/>
  <c r="M31" i="7"/>
  <c r="M30" i="7"/>
  <c r="M28" i="7"/>
  <c r="M27" i="7"/>
  <c r="M26" i="7"/>
  <c r="M24" i="7"/>
  <c r="M23" i="7"/>
  <c r="M22" i="7"/>
  <c r="M16" i="7"/>
  <c r="M17" i="7"/>
  <c r="M18" i="7"/>
  <c r="M19" i="7"/>
  <c r="M21" i="7"/>
  <c r="M25" i="7"/>
  <c r="M29" i="7"/>
  <c r="M32" i="7"/>
  <c r="M33" i="7"/>
  <c r="M34" i="7"/>
  <c r="N34" i="7"/>
  <c r="O34" i="7"/>
  <c r="P34" i="7"/>
  <c r="M35" i="7"/>
  <c r="N35" i="7"/>
  <c r="O35" i="7"/>
  <c r="P35" i="7"/>
  <c r="M36" i="7"/>
  <c r="N36" i="7"/>
  <c r="O36" i="7"/>
  <c r="P36" i="7"/>
  <c r="M37" i="7"/>
  <c r="N37" i="7"/>
  <c r="O37" i="7"/>
  <c r="P37" i="7"/>
  <c r="M38" i="7"/>
  <c r="N38" i="7"/>
  <c r="O38" i="7"/>
  <c r="P38" i="7"/>
  <c r="M39" i="7"/>
  <c r="N39" i="7"/>
  <c r="O39" i="7"/>
  <c r="P39" i="7"/>
  <c r="M40" i="7"/>
  <c r="N40" i="7"/>
  <c r="O40" i="7"/>
  <c r="P40" i="7"/>
  <c r="M41" i="7"/>
  <c r="N41" i="7"/>
  <c r="O41" i="7"/>
  <c r="P41" i="7"/>
  <c r="M42" i="7"/>
  <c r="N42" i="7"/>
  <c r="O42" i="7"/>
  <c r="P42" i="7"/>
  <c r="M43" i="7"/>
  <c r="N43" i="7"/>
  <c r="O43" i="7"/>
  <c r="P43" i="7"/>
  <c r="M44" i="7"/>
  <c r="N44" i="7"/>
  <c r="O44" i="7"/>
  <c r="P44" i="7"/>
  <c r="M45" i="7"/>
  <c r="N45" i="7"/>
  <c r="O45" i="7"/>
  <c r="P45" i="7"/>
  <c r="M46" i="7"/>
  <c r="N46" i="7"/>
  <c r="M47" i="7"/>
  <c r="N47" i="7"/>
  <c r="O47" i="7"/>
  <c r="P47" i="7"/>
  <c r="M48" i="7"/>
  <c r="N48" i="7"/>
  <c r="O48" i="7"/>
  <c r="P48" i="7"/>
  <c r="M49" i="7"/>
  <c r="N49" i="7"/>
  <c r="O49" i="7"/>
  <c r="P49" i="7"/>
  <c r="M50" i="7"/>
  <c r="N50" i="7"/>
  <c r="O50" i="7"/>
  <c r="P50" i="7"/>
  <c r="M51" i="7"/>
  <c r="N51" i="7"/>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M91" i="7"/>
  <c r="N91" i="7"/>
  <c r="O91" i="7"/>
  <c r="P91" i="7"/>
  <c r="M4" i="7"/>
  <c r="M6" i="7" s="1"/>
  <c r="L4" i="7"/>
  <c r="P23" i="7" l="1"/>
  <c r="P33" i="7"/>
  <c r="P32" i="7"/>
  <c r="P31" i="7"/>
  <c r="P25" i="7"/>
  <c r="P24" i="7"/>
  <c r="P16" i="7"/>
  <c r="L6" i="7"/>
  <c r="P27" i="7"/>
  <c r="P28" i="7"/>
  <c r="P26" i="7"/>
  <c r="P19" i="7"/>
  <c r="P21" i="7"/>
  <c r="P22" i="7"/>
  <c r="P20" i="7"/>
  <c r="P18" i="7"/>
  <c r="P15" i="7"/>
  <c r="P30" i="7"/>
  <c r="P29" i="7"/>
  <c r="P17" i="7"/>
  <c r="P14" i="7"/>
  <c r="N17" i="7" l="1"/>
  <c r="N30" i="7"/>
  <c r="N15" i="7"/>
  <c r="N24" i="7"/>
  <c r="N18" i="7"/>
  <c r="N16" i="7"/>
  <c r="N33" i="7"/>
  <c r="N20" i="7"/>
  <c r="N21" i="7"/>
  <c r="N27" i="7"/>
  <c r="N29" i="7"/>
  <c r="N28" i="7"/>
  <c r="N23" i="7"/>
  <c r="N26" i="7"/>
  <c r="N22" i="7"/>
  <c r="N32" i="7"/>
  <c r="N31" i="7"/>
  <c r="N19" i="7"/>
  <c r="N25" i="7"/>
  <c r="N14" i="7"/>
</calcChain>
</file>

<file path=xl/sharedStrings.xml><?xml version="1.0" encoding="utf-8"?>
<sst xmlns="http://schemas.openxmlformats.org/spreadsheetml/2006/main" count="364" uniqueCount="221">
  <si>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</si>
  <si>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</si>
  <si>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</si>
  <si>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</si>
  <si>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</si>
  <si>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</si>
  <si>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</si>
  <si>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</si>
  <si>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</si>
  <si>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</si>
  <si>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</si>
  <si>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</si>
  <si>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</si>
  <si>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</si>
  <si>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</si>
  <si>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</si>
  <si>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</si>
  <si>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</si>
  <si>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</si>
  <si>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</si>
  <si>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</si>
  <si>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</si>
  <si>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</si>
  <si>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</si>
  <si>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</si>
  <si>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</si>
  <si>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</si>
  <si>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</si>
  <si>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</si>
  <si>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</si>
  <si>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</si>
  <si>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</si>
  <si>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</si>
  <si>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</si>
  <si>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</si>
  <si>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</si>
  <si>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</si>
  <si>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</si>
  <si>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</si>
  <si>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</si>
  <si>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</si>
  <si>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</si>
  <si>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</si>
  <si>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</si>
  <si>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</si>
  <si>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</si>
  <si>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</si>
  <si>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</si>
  <si>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</si>
  <si>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2023</t>
  </si>
  <si>
    <t>Electorate 2029</t>
  </si>
  <si>
    <t>Name of ward</t>
  </si>
  <si>
    <t>Number of cllrs per ward</t>
  </si>
  <si>
    <t>Variance 2023</t>
  </si>
  <si>
    <t>Variance 2029</t>
  </si>
  <si>
    <t>EX1</t>
  </si>
  <si>
    <t>Example 1</t>
  </si>
  <si>
    <t>Little Example</t>
  </si>
  <si>
    <t>Little and Even Littler</t>
  </si>
  <si>
    <t>Example</t>
  </si>
  <si>
    <t>Aldridge Central and South</t>
  </si>
  <si>
    <t>EX2</t>
  </si>
  <si>
    <t>Example 2</t>
  </si>
  <si>
    <t>Even Littler Example</t>
  </si>
  <si>
    <t>Aldridge North and Walsall Wood</t>
  </si>
  <si>
    <t>EX3</t>
  </si>
  <si>
    <t>Example 3</t>
  </si>
  <si>
    <t>Medium Example</t>
  </si>
  <si>
    <t>Bentley and Darlaston North</t>
  </si>
  <si>
    <t>EX4</t>
  </si>
  <si>
    <t>Example 4</t>
  </si>
  <si>
    <t>Big Example</t>
  </si>
  <si>
    <t>Big Example East</t>
  </si>
  <si>
    <t>Blakenall</t>
  </si>
  <si>
    <t>EX5</t>
  </si>
  <si>
    <t>Example 5</t>
  </si>
  <si>
    <t>Big Example West</t>
  </si>
  <si>
    <t>Bloxwich East</t>
  </si>
  <si>
    <t>Bloxwich West</t>
  </si>
  <si>
    <t>AA -</t>
  </si>
  <si>
    <t>Birchills-Leamore</t>
  </si>
  <si>
    <t>AB -</t>
  </si>
  <si>
    <t>Brownhills</t>
  </si>
  <si>
    <t>AC -</t>
  </si>
  <si>
    <t>Darlaston South</t>
  </si>
  <si>
    <t>AD -</t>
  </si>
  <si>
    <t>Paddock</t>
  </si>
  <si>
    <t>AE -</t>
  </si>
  <si>
    <t>Palfrey</t>
  </si>
  <si>
    <t>AF -</t>
  </si>
  <si>
    <t>Pelsall</t>
  </si>
  <si>
    <t>AG -</t>
  </si>
  <si>
    <t>Pheasey Park Farm</t>
  </si>
  <si>
    <t>BA -</t>
  </si>
  <si>
    <t>Pleck</t>
  </si>
  <si>
    <t>BB -</t>
  </si>
  <si>
    <t>Rushall-Shelfield</t>
  </si>
  <si>
    <t>BC -</t>
  </si>
  <si>
    <t>Short Heath</t>
  </si>
  <si>
    <t>BD -</t>
  </si>
  <si>
    <t>St Matthews</t>
  </si>
  <si>
    <t>BE -</t>
  </si>
  <si>
    <t>Streetly</t>
  </si>
  <si>
    <t>BF -</t>
  </si>
  <si>
    <t>Willenhall North</t>
  </si>
  <si>
    <t>CA -</t>
  </si>
  <si>
    <t>Willenhall South</t>
  </si>
  <si>
    <t>CB -</t>
  </si>
  <si>
    <t>CC -</t>
  </si>
  <si>
    <t>CD -</t>
  </si>
  <si>
    <t>CE -</t>
  </si>
  <si>
    <t>DA -</t>
  </si>
  <si>
    <t>DB -</t>
  </si>
  <si>
    <t>DC -</t>
  </si>
  <si>
    <t>DD -</t>
  </si>
  <si>
    <t>DE -</t>
  </si>
  <si>
    <t>DF -</t>
  </si>
  <si>
    <t>DG -</t>
  </si>
  <si>
    <t>EA -</t>
  </si>
  <si>
    <t>EB -</t>
  </si>
  <si>
    <t>EC -</t>
  </si>
  <si>
    <t>ED -</t>
  </si>
  <si>
    <t>EE -</t>
  </si>
  <si>
    <t>EF -</t>
  </si>
  <si>
    <t>FA -</t>
  </si>
  <si>
    <t>FB -</t>
  </si>
  <si>
    <t>FC -</t>
  </si>
  <si>
    <t>FD -</t>
  </si>
  <si>
    <t>FE -</t>
  </si>
  <si>
    <t>FF -</t>
  </si>
  <si>
    <t>GA -</t>
  </si>
  <si>
    <t>GB -</t>
  </si>
  <si>
    <t>GC -</t>
  </si>
  <si>
    <t>GD -</t>
  </si>
  <si>
    <t>GE -</t>
  </si>
  <si>
    <t>GF -</t>
  </si>
  <si>
    <t>JA -</t>
  </si>
  <si>
    <t>JB -</t>
  </si>
  <si>
    <t>JC -</t>
  </si>
  <si>
    <t>JD -</t>
  </si>
  <si>
    <t>JE -</t>
  </si>
  <si>
    <t>JF -</t>
  </si>
  <si>
    <t>JG -</t>
  </si>
  <si>
    <t>JH -</t>
  </si>
  <si>
    <t>KA -</t>
  </si>
  <si>
    <t>KB -</t>
  </si>
  <si>
    <t>KC -</t>
  </si>
  <si>
    <t>KD -</t>
  </si>
  <si>
    <t>KE -</t>
  </si>
  <si>
    <t>LA -</t>
  </si>
  <si>
    <t>LB -</t>
  </si>
  <si>
    <t>LC -</t>
  </si>
  <si>
    <t>LD -</t>
  </si>
  <si>
    <t>LE -</t>
  </si>
  <si>
    <t>LF -</t>
  </si>
  <si>
    <t>LG -</t>
  </si>
  <si>
    <t>MA -</t>
  </si>
  <si>
    <t>MB -</t>
  </si>
  <si>
    <t>MC -</t>
  </si>
  <si>
    <t>MD -</t>
  </si>
  <si>
    <t>ME -</t>
  </si>
  <si>
    <t>MF -</t>
  </si>
  <si>
    <t>NA -</t>
  </si>
  <si>
    <t>NB -</t>
  </si>
  <si>
    <t>NC -</t>
  </si>
  <si>
    <t>ND -</t>
  </si>
  <si>
    <t>NE -</t>
  </si>
  <si>
    <t>NF -</t>
  </si>
  <si>
    <t>OA -</t>
  </si>
  <si>
    <t>OB -</t>
  </si>
  <si>
    <t>OC -</t>
  </si>
  <si>
    <t>OD -</t>
  </si>
  <si>
    <t>OE -</t>
  </si>
  <si>
    <t>OF -</t>
  </si>
  <si>
    <t>PA -</t>
  </si>
  <si>
    <t>PB -</t>
  </si>
  <si>
    <t>PC -</t>
  </si>
  <si>
    <t>PD -</t>
  </si>
  <si>
    <t>PE -</t>
  </si>
  <si>
    <t>PF -</t>
  </si>
  <si>
    <t>SA -</t>
  </si>
  <si>
    <t>SB -</t>
  </si>
  <si>
    <t>SC -</t>
  </si>
  <si>
    <t>SD -</t>
  </si>
  <si>
    <t>SE -</t>
  </si>
  <si>
    <t>SF -</t>
  </si>
  <si>
    <t>SG -</t>
  </si>
  <si>
    <t>SH -</t>
  </si>
  <si>
    <t>TA -</t>
  </si>
  <si>
    <t>TB -</t>
  </si>
  <si>
    <t>TC -</t>
  </si>
  <si>
    <t>TD -</t>
  </si>
  <si>
    <t>TE -</t>
  </si>
  <si>
    <t>TF -</t>
  </si>
  <si>
    <t>TG -</t>
  </si>
  <si>
    <t>TH -</t>
  </si>
  <si>
    <t>TI -</t>
  </si>
  <si>
    <t>UA -</t>
  </si>
  <si>
    <t>UB -</t>
  </si>
  <si>
    <t>UC -</t>
  </si>
  <si>
    <t>UD -</t>
  </si>
  <si>
    <t>UE -</t>
  </si>
  <si>
    <t>UF -</t>
  </si>
  <si>
    <t>VA -</t>
  </si>
  <si>
    <t>VB -</t>
  </si>
  <si>
    <t>VC -</t>
  </si>
  <si>
    <t>VD -</t>
  </si>
  <si>
    <t>VE -</t>
  </si>
  <si>
    <t>VF -</t>
  </si>
  <si>
    <t>VG -</t>
  </si>
  <si>
    <t>WA -</t>
  </si>
  <si>
    <t>WB -</t>
  </si>
  <si>
    <t>WC -</t>
  </si>
  <si>
    <t>WD -</t>
  </si>
  <si>
    <t>WE -</t>
  </si>
  <si>
    <t>XA -</t>
  </si>
  <si>
    <t>XB -</t>
  </si>
  <si>
    <t>XC -</t>
  </si>
  <si>
    <t>XD -</t>
  </si>
  <si>
    <t>XE -</t>
  </si>
  <si>
    <t>XF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</si>
</sst>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8" x14ac:knownFonts="1">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0"/>
      <color indexed="8"/>
      <name val="Arial"/>
      <family val="2"/>
    </font>
    <font>
      <sz val="11"/>
      <color indexed="8"/>
      <name val="Arial"/>
      <family val="2"/>
    </font>
    <font>
      <sz val="11"/>
      <name val="Arial"/>
      <family val="2"/>
    </font>
    <font>
      <sz val="11"/>
      <color theme="1"/>
      <name val="Arial"/>
      <family val="2"/>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6">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7" applyNumberFormat="0" applyAlignment="0" applyProtection="0"/>
    <xf numFmtId="0" fontId="21" fillId="30" borderId="18"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9"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20" applyNumberFormat="0" applyFill="0" applyAlignment="0" applyProtection="0"/>
    <xf numFmtId="0" fontId="2" fillId="0" borderId="0" applyNumberFormat="0" applyFont="0" applyFill="0" applyAlignment="0" applyProtection="0"/>
    <xf numFmtId="0" fontId="26" fillId="0" borderId="21"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7" applyNumberFormat="0" applyAlignment="0" applyProtection="0"/>
    <xf numFmtId="0" fontId="28" fillId="0" borderId="22"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3" applyNumberFormat="0" applyFont="0" applyAlignment="0" applyProtection="0"/>
    <xf numFmtId="0" fontId="30" fillId="29" borderId="24"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5"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80">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0" fillId="3" borderId="12" xfId="0" applyFill="1" applyBorder="1" applyAlignment="1">
      <alignment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2" xfId="0" applyFont="1" applyFill="1" applyBorder="1" applyAlignment="1">
      <alignmen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3" fillId="3" borderId="9" xfId="0" applyFont="1" applyFill="1" applyBorder="1" applyAlignment="1">
      <alignment horizontal="center" vertical="center" wrapText="1"/>
    </xf>
    <xf numFmtId="0" fontId="2" fillId="0" borderId="0" xfId="0" applyFont="1" applyAlignment="1" applyProtection="1">
      <alignment vertical="center"/>
      <protection locked="0"/>
    </xf>
    <xf numFmtId="0" fontId="34" fillId="0" borderId="0" xfId="0" applyFont="1" applyAlignment="1">
      <alignment horizontal="left" vertical="top" wrapText="1"/>
    </xf>
    <xf numFmtId="0" fontId="0" fillId="0" borderId="0" xfId="0" applyAlignment="1">
      <alignment horizontal="left" vertical="top" wrapText="1"/>
    </xf>
    <xf numFmtId="0" fontId="35" fillId="0" borderId="0" xfId="0" applyFont="1" applyAlignment="1">
      <alignment horizontal="left" vertical="top" wrapText="1"/>
    </xf>
    <xf numFmtId="3" fontId="35" fillId="0" borderId="0" xfId="0" applyNumberFormat="1" applyFont="1" applyAlignment="1">
      <alignment horizontal="right" vertical="top" wrapText="1"/>
    </xf>
    <xf numFmtId="0" fontId="35" fillId="0" borderId="0" xfId="0" applyFont="1" applyAlignment="1">
      <alignment horizontal="left" vertical="top" wrapText="1" readingOrder="1"/>
    </xf>
    <xf numFmtId="0" fontId="2" fillId="0" borderId="0" xfId="0" applyFont="1" applyAlignment="1" applyProtection="1">
      <alignment horizontal="center" vertical="center"/>
      <protection locked="0"/>
    </xf>
    <xf numFmtId="3" fontId="37" fillId="0" borderId="0" xfId="0" applyNumberFormat="1" applyFont="1" applyAlignment="1">
      <alignment horizontal="right"/>
    </xf>
    <xf numFmtId="3" fontId="36" fillId="0" borderId="0" xfId="0" applyNumberFormat="1" applyFont="1" applyAlignment="1">
      <alignment horizontal="right"/>
    </xf>
    <xf numFmtId="0" fontId="2" fillId="3" borderId="0" xfId="0" applyFont="1" applyFill="1" applyAlignment="1">
      <alignment horizontal="lef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5"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ill>
        <patternFill>
          <bgColor indexed="13"/>
        </patternFill>
      </fill>
    </dxf>
    <dxf>
      <fill>
        <patternFill>
          <bgColor indexed="10"/>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topLeftCell="A13" workbookViewId="0">
      <selection activeCell="C22" sqref="C22"/>
    </sheetView>
  </sheetViews>
  <sheetFormatPr defaultColWidth="8.84375" defaultRowHeight="15.5" x14ac:dyDescent="0.35"/>
  <cols>
    <col min="1" max="2" width="8.84375" style="1"/>
    <col min="3" max="3" width="75.3046875" style="1" customWidth="1"/>
    <col min="4" max="16384" width="8.84375" style="1"/>
  </cols>
  <sheetData>
    <row r="2" spans="2:3" x14ac:dyDescent="0.35">
      <c r="B2" s="43" t="s">
        <v>0</v>
      </c>
    </row>
    <row r="3" spans="2:3" x14ac:dyDescent="0.35">
      <c r="B3" s="17" t="s">
        <v>1</v>
      </c>
      <c r="C3" s="19"/>
    </row>
    <row r="4" spans="2:3" x14ac:dyDescent="0.35">
      <c r="B4" s="17" t="s">
        <v>2</v>
      </c>
      <c r="C4" s="36"/>
    </row>
    <row r="5" spans="2:3" x14ac:dyDescent="0.35">
      <c r="B5" s="17" t="s">
        <v>3</v>
      </c>
      <c r="C5" s="19"/>
    </row>
    <row r="6" spans="2:3" ht="18" customHeight="1" x14ac:dyDescent="0.35">
      <c r="B6" s="17" t="s">
        <v>4</v>
      </c>
      <c r="C6" s="41" t="s">
        <v>5</v>
      </c>
    </row>
    <row r="9" spans="2:3" x14ac:dyDescent="0.35">
      <c r="B9" s="43" t="s">
        <v>6</v>
      </c>
    </row>
    <row r="10" spans="2:3" x14ac:dyDescent="0.35">
      <c r="B10" s="17" t="s">
        <v>1</v>
      </c>
      <c r="C10" s="38"/>
    </row>
    <row r="11" spans="2:3" x14ac:dyDescent="0.35">
      <c r="B11" s="17" t="s">
        <v>2</v>
      </c>
      <c r="C11" s="36"/>
    </row>
    <row r="12" spans="2:3" x14ac:dyDescent="0.35">
      <c r="B12" s="17" t="s">
        <v>3</v>
      </c>
      <c r="C12" s="19"/>
    </row>
    <row r="13" spans="2:3" x14ac:dyDescent="0.35">
      <c r="B13" s="17" t="s">
        <v>4</v>
      </c>
      <c r="C13" s="19"/>
    </row>
    <row r="14" spans="2:3" x14ac:dyDescent="0.35">
      <c r="B14" s="17"/>
      <c r="C14" s="19"/>
    </row>
    <row r="15" spans="2:3" x14ac:dyDescent="0.35">
      <c r="B15" s="43" t="s">
        <v>7</v>
      </c>
    </row>
    <row r="17" spans="2:3" ht="46.5" x14ac:dyDescent="0.35">
      <c r="B17" s="16" t="s">
        <v>8</v>
      </c>
      <c r="C17" s="18" t="s">
        <v>9</v>
      </c>
    </row>
    <row r="18" spans="2:3" ht="62" x14ac:dyDescent="0.35">
      <c r="B18" s="16" t="s">
        <v>10</v>
      </c>
      <c r="C18" s="18" t="s">
        <v>11</v>
      </c>
    </row>
    <row r="19" spans="2:3" ht="62" x14ac:dyDescent="0.35">
      <c r="B19" s="16" t="s">
        <v>12</v>
      </c>
      <c r="C19" s="18" t="s">
        <v>13</v>
      </c>
    </row>
    <row r="20" spans="2:3" ht="48" customHeight="1" x14ac:dyDescent="0.35">
      <c r="B20" s="16" t="s">
        <v>14</v>
      </c>
      <c r="C20" s="18" t="s">
        <v>15</v>
      </c>
    </row>
    <row r="21" spans="2:3" ht="31" x14ac:dyDescent="0.35">
      <c r="B21" s="16" t="s">
        <v>16</v>
      </c>
      <c r="C21" s="18" t="s">
        <v>17</v>
      </c>
    </row>
    <row r="22" spans="2:3" ht="103.5" customHeight="1" x14ac:dyDescent="0.35">
      <c r="B22" s="16" t="s">
        <v>18</v>
      </c>
      <c r="C22" s="18" t="s">
        <v>19</v>
      </c>
    </row>
    <row r="23" spans="2:3" x14ac:dyDescent="0.35">
      <c r="B23" s="43" t="s">
        <v>20</v>
      </c>
    </row>
    <row r="24" spans="2:3" x14ac:dyDescent="0.35">
      <c r="B24" s="16"/>
      <c r="C24" s="18"/>
    </row>
    <row r="25" spans="2:3" ht="58.5" customHeight="1" x14ac:dyDescent="0.35">
      <c r="B25" s="16" t="s">
        <v>8</v>
      </c>
      <c r="C25" s="35" t="s">
        <v>21</v>
      </c>
    </row>
    <row r="26" spans="2:3" ht="60" customHeight="1" x14ac:dyDescent="0.35">
      <c r="B26" s="16" t="s">
        <v>10</v>
      </c>
      <c r="C26" s="35" t="s">
        <v>22</v>
      </c>
    </row>
    <row r="27" spans="2:3" ht="77.5" x14ac:dyDescent="0.35">
      <c r="B27" s="16" t="s">
        <v>12</v>
      </c>
      <c r="C27" s="35" t="s">
        <v>23</v>
      </c>
    </row>
    <row r="28" spans="2:3" x14ac:dyDescent="0.35">
      <c r="C28" s="35"/>
    </row>
    <row r="29" spans="2:3" x14ac:dyDescent="0.35">
      <c r="C29" s="35"/>
    </row>
    <row r="30" spans="2:3" x14ac:dyDescent="0.35">
      <c r="C30" s="35"/>
    </row>
    <row r="31" spans="2:3" x14ac:dyDescent="0.35">
      <c r="C31" s="35"/>
    </row>
    <row r="32" spans="2:3" x14ac:dyDescent="0.35">
      <c r="C32" s="35"/>
    </row>
    <row r="33" spans="3:3" x14ac:dyDescent="0.35">
      <c r="C33" s="35"/>
    </row>
    <row r="34" spans="3:3" x14ac:dyDescent="0.35">
      <c r="C34" s="35"/>
    </row>
    <row r="35" spans="3:3" x14ac:dyDescent="0.35">
      <c r="C35" s="35"/>
    </row>
    <row r="36" spans="3:3" x14ac:dyDescent="0.35">
      <c r="C36" s="35"/>
    </row>
  </sheetData>
  <phoneticPr fontId="5" type="noConversion"/>
  <pageMargins left="0.75" right="0.75" top="1" bottom="1" header="0.5" footer="0.5"/>
  <pageSetup paperSize="8"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147"/>
  <sheetViews>
    <sheetView tabSelected="1" zoomScale="90" zoomScaleNormal="90" workbookViewId="0">
      <selection activeCell="M121" sqref="M121"/>
    </sheetView>
  </sheetViews>
  <sheetFormatPr defaultColWidth="8.84375" defaultRowHeight="15.5" x14ac:dyDescent="0.35"/>
  <cols>
    <col min="1" max="1" width="2.765625" style="6" customWidth="1"/>
    <col min="2" max="2" width="9.84375" style="7" customWidth="1"/>
    <col min="3" max="6" width="23" style="5" customWidth="1"/>
    <col min="7" max="7" width="23.765625" style="5" customWidth="1"/>
    <col min="8" max="8" width="12.23046875" style="7" customWidth="1"/>
    <col min="9" max="9" width="12.23046875" style="12" customWidth="1"/>
    <col min="10" max="10" width="2.765625" style="6" customWidth="1"/>
    <col min="11" max="11" width="25.765625" style="6" customWidth="1"/>
    <col min="12" max="16" width="12.84375" style="7" customWidth="1"/>
    <col min="17" max="16384" width="8.84375" style="6"/>
  </cols>
  <sheetData>
    <row r="2" spans="1:20" s="20" customFormat="1" ht="18" x14ac:dyDescent="0.35">
      <c r="B2" s="22" t="s">
        <v>24</v>
      </c>
      <c r="C2" s="22"/>
      <c r="D2" s="22"/>
      <c r="E2" s="22"/>
      <c r="F2" s="22"/>
      <c r="G2" s="22"/>
      <c r="H2" s="21"/>
      <c r="I2" s="23"/>
      <c r="L2" s="21"/>
      <c r="M2" s="21"/>
      <c r="N2" s="21"/>
      <c r="O2" s="21"/>
      <c r="P2" s="21"/>
    </row>
    <row r="3" spans="1:20" s="24" customFormat="1" x14ac:dyDescent="0.35">
      <c r="A3" s="44"/>
      <c r="B3" s="40"/>
      <c r="C3" s="40"/>
      <c r="D3" s="40"/>
      <c r="E3" s="40"/>
      <c r="F3" s="40"/>
      <c r="G3" s="34"/>
      <c r="H3" s="45"/>
      <c r="I3" s="45"/>
      <c r="J3" s="44"/>
      <c r="K3" s="27" t="s">
        <v>25</v>
      </c>
      <c r="L3" s="46">
        <v>2023</v>
      </c>
      <c r="M3" s="46">
        <v>2029</v>
      </c>
      <c r="N3" s="47"/>
      <c r="O3" s="47"/>
      <c r="P3" s="47"/>
      <c r="Q3" s="44"/>
      <c r="R3" s="44"/>
      <c r="S3" s="44"/>
      <c r="T3" s="44"/>
    </row>
    <row r="4" spans="1:20" s="24" customFormat="1" ht="15" customHeight="1" x14ac:dyDescent="0.35">
      <c r="A4" s="44"/>
      <c r="B4" s="75" t="s">
        <v>26</v>
      </c>
      <c r="C4" s="75"/>
      <c r="D4" s="75"/>
      <c r="E4" s="75"/>
      <c r="F4" s="75"/>
      <c r="G4" s="44"/>
      <c r="H4" s="44"/>
      <c r="I4" s="44"/>
      <c r="J4" s="44"/>
      <c r="K4" s="25" t="s">
        <v>27</v>
      </c>
      <c r="L4" s="26">
        <f>SUM(L14:L91)</f>
        <v>60</v>
      </c>
      <c r="M4" s="26">
        <f>SUM(L14:L91)</f>
        <v>60</v>
      </c>
      <c r="N4" s="47"/>
      <c r="O4" s="47"/>
      <c r="P4" s="47"/>
      <c r="Q4" s="44"/>
      <c r="R4" s="44"/>
      <c r="S4" s="44"/>
      <c r="T4" s="44"/>
    </row>
    <row r="5" spans="1:20" s="24" customFormat="1" ht="15" customHeight="1" x14ac:dyDescent="0.35">
      <c r="A5" s="44"/>
      <c r="B5" s="75"/>
      <c r="C5" s="75"/>
      <c r="D5" s="75"/>
      <c r="E5" s="75"/>
      <c r="F5" s="75"/>
      <c r="G5" s="33"/>
      <c r="H5" s="26"/>
      <c r="I5" s="26"/>
      <c r="J5" s="44"/>
      <c r="K5" s="25" t="s">
        <v>28</v>
      </c>
      <c r="L5" s="26">
        <f>SUM(H20:H147)</f>
        <v>200210</v>
      </c>
      <c r="M5" s="26">
        <f>SUM(I20:I147)</f>
        <v>225018.7999999999</v>
      </c>
      <c r="N5" s="47"/>
      <c r="O5" s="47"/>
      <c r="P5" s="47"/>
      <c r="Q5" s="44"/>
      <c r="R5" s="44"/>
      <c r="S5" s="44"/>
      <c r="T5" s="44"/>
    </row>
    <row r="6" spans="1:20" s="24" customFormat="1" ht="15.75" customHeight="1" x14ac:dyDescent="0.35">
      <c r="A6" s="44"/>
      <c r="B6" s="75"/>
      <c r="C6" s="75"/>
      <c r="D6" s="75"/>
      <c r="E6" s="75"/>
      <c r="F6" s="75"/>
      <c r="G6" s="44"/>
      <c r="H6" s="44"/>
      <c r="I6" s="44"/>
      <c r="J6" s="44"/>
      <c r="K6" s="25" t="s">
        <v>29</v>
      </c>
      <c r="L6" s="26">
        <f>L5/L4</f>
        <v>3336.8333333333335</v>
      </c>
      <c r="M6" s="26">
        <f>M5/M4</f>
        <v>3750.3133333333317</v>
      </c>
      <c r="N6" s="47"/>
      <c r="O6" s="47"/>
      <c r="P6" s="47"/>
      <c r="Q6" s="44"/>
      <c r="R6" s="44"/>
      <c r="S6" s="44"/>
      <c r="T6" s="44"/>
    </row>
    <row r="7" spans="1:20" s="24" customFormat="1" ht="15.75" customHeight="1" x14ac:dyDescent="0.35">
      <c r="A7" s="44"/>
      <c r="B7" s="48"/>
      <c r="C7" s="48"/>
      <c r="D7" s="48"/>
      <c r="E7" s="48"/>
      <c r="F7" s="48"/>
      <c r="G7" s="44"/>
      <c r="H7" s="44"/>
      <c r="I7" s="44"/>
      <c r="J7" s="44"/>
      <c r="K7" s="33"/>
      <c r="L7" s="26"/>
      <c r="M7" s="26"/>
      <c r="N7" s="47"/>
      <c r="O7" s="47"/>
      <c r="P7" s="47"/>
      <c r="Q7" s="44"/>
      <c r="R7" s="44"/>
      <c r="S7" s="44"/>
      <c r="T7" s="44"/>
    </row>
    <row r="8" spans="1:20" s="24" customFormat="1" ht="15.75" customHeight="1" x14ac:dyDescent="0.35">
      <c r="A8" s="44"/>
      <c r="B8" s="79" t="s">
        <v>30</v>
      </c>
      <c r="C8" s="79"/>
      <c r="D8" s="79"/>
      <c r="E8" s="79"/>
      <c r="F8" s="79"/>
      <c r="G8" s="44"/>
      <c r="H8" s="44"/>
      <c r="I8" s="44"/>
      <c r="J8" s="44"/>
      <c r="K8" s="33"/>
      <c r="L8" s="26"/>
      <c r="M8" s="26"/>
      <c r="N8" s="47"/>
      <c r="O8" s="47"/>
      <c r="P8" s="37" t="s">
        <v>31</v>
      </c>
      <c r="Q8" s="44"/>
      <c r="R8" s="44"/>
      <c r="S8" s="44"/>
      <c r="T8" s="44"/>
    </row>
    <row r="9" spans="1:20" x14ac:dyDescent="0.35">
      <c r="L9" s="6"/>
      <c r="M9" s="6"/>
    </row>
    <row r="10" spans="1:20" ht="51" customHeight="1" x14ac:dyDescent="0.35">
      <c r="B10" s="15" t="s">
        <v>32</v>
      </c>
      <c r="C10" s="15" t="s">
        <v>33</v>
      </c>
      <c r="D10" s="15" t="s">
        <v>34</v>
      </c>
      <c r="E10" s="15" t="s">
        <v>35</v>
      </c>
      <c r="F10" s="15" t="s">
        <v>36</v>
      </c>
      <c r="G10" s="15" t="s">
        <v>37</v>
      </c>
      <c r="H10" s="15" t="s">
        <v>38</v>
      </c>
      <c r="I10" s="15" t="s">
        <v>39</v>
      </c>
      <c r="J10" s="31"/>
      <c r="K10" s="15" t="s">
        <v>40</v>
      </c>
      <c r="L10" s="32" t="s">
        <v>41</v>
      </c>
      <c r="M10" s="76" t="s">
        <v>42</v>
      </c>
      <c r="N10" s="77"/>
      <c r="O10" s="77"/>
      <c r="P10" s="78"/>
    </row>
    <row r="11" spans="1:20" ht="16" thickBot="1" x14ac:dyDescent="0.4"/>
    <row r="12" spans="1:20" s="4" customFormat="1" ht="46.5" x14ac:dyDescent="0.35">
      <c r="A12" s="49"/>
      <c r="B12" s="42" t="s">
        <v>43</v>
      </c>
      <c r="C12" s="50" t="s">
        <v>44</v>
      </c>
      <c r="D12" s="50" t="s">
        <v>45</v>
      </c>
      <c r="E12" s="50" t="s">
        <v>46</v>
      </c>
      <c r="F12" s="50" t="s">
        <v>47</v>
      </c>
      <c r="G12" s="50" t="s">
        <v>48</v>
      </c>
      <c r="H12" s="42" t="s">
        <v>49</v>
      </c>
      <c r="I12" s="42" t="s">
        <v>50</v>
      </c>
      <c r="J12" s="49"/>
      <c r="K12" s="51" t="s">
        <v>51</v>
      </c>
      <c r="L12" s="42" t="s">
        <v>52</v>
      </c>
      <c r="M12" s="52" t="s">
        <v>49</v>
      </c>
      <c r="N12" s="42" t="s">
        <v>53</v>
      </c>
      <c r="O12" s="52" t="s">
        <v>50</v>
      </c>
      <c r="P12" s="42" t="s">
        <v>54</v>
      </c>
      <c r="Q12" s="49"/>
      <c r="R12" s="49"/>
      <c r="S12" s="49"/>
      <c r="T12" s="49"/>
    </row>
    <row r="13" spans="1:20" s="4" customFormat="1" x14ac:dyDescent="0.35">
      <c r="A13" s="49"/>
      <c r="B13" s="53"/>
      <c r="C13" s="54"/>
      <c r="D13" s="54"/>
      <c r="E13" s="54"/>
      <c r="F13" s="54"/>
      <c r="G13" s="54"/>
      <c r="H13" s="53"/>
      <c r="I13" s="55"/>
      <c r="J13" s="49"/>
      <c r="K13" s="56"/>
      <c r="L13" s="53"/>
      <c r="M13" s="53"/>
      <c r="N13" s="53"/>
      <c r="O13" s="53"/>
      <c r="P13" s="53"/>
      <c r="Q13" s="49"/>
      <c r="R13" s="49"/>
      <c r="S13" s="49"/>
      <c r="T13" s="49"/>
    </row>
    <row r="14" spans="1:20" s="4" customFormat="1" x14ac:dyDescent="0.35">
      <c r="A14" s="57"/>
      <c r="B14" s="28" t="s">
        <v>55</v>
      </c>
      <c r="C14" s="29" t="s">
        <v>56</v>
      </c>
      <c r="D14" s="29" t="s">
        <v>57</v>
      </c>
      <c r="E14" s="29"/>
      <c r="F14" s="29" t="s">
        <v>58</v>
      </c>
      <c r="G14" s="29" t="s">
        <v>59</v>
      </c>
      <c r="H14" s="28">
        <v>480</v>
      </c>
      <c r="I14" s="28">
        <v>502</v>
      </c>
      <c r="J14" s="58"/>
      <c r="K14" s="59" t="s">
        <v>60</v>
      </c>
      <c r="L14" s="60">
        <v>3</v>
      </c>
      <c r="M14" s="13">
        <f>IF(K14="",0,(SUMIF($G$20:$G$91,K14,$H$20:$H$91)))</f>
        <v>10945</v>
      </c>
      <c r="N14" s="14">
        <f>IF(K14="",-1,(-($L$6-(M14/L14))/$L$6))</f>
        <v>9.3351980420558409E-2</v>
      </c>
      <c r="O14" s="13">
        <f>IF(M14="",0,(SUMIF($G$20:$G$147,K14,$I$20:$I$147)))</f>
        <v>11943.199999999999</v>
      </c>
      <c r="P14" s="14">
        <f>IF(K14="",-1,(-($M$6-(O14/L14))/$M$6))</f>
        <v>6.1529081125666275E-2</v>
      </c>
      <c r="Q14" s="61"/>
      <c r="R14" s="49"/>
      <c r="S14" s="49"/>
      <c r="T14" s="49"/>
    </row>
    <row r="15" spans="1:20" s="4" customFormat="1" ht="31" x14ac:dyDescent="0.35">
      <c r="A15" s="57"/>
      <c r="B15" s="28" t="s">
        <v>61</v>
      </c>
      <c r="C15" s="29" t="s">
        <v>62</v>
      </c>
      <c r="D15" s="29" t="s">
        <v>63</v>
      </c>
      <c r="E15" s="29"/>
      <c r="F15" s="29" t="s">
        <v>58</v>
      </c>
      <c r="G15" s="29" t="s">
        <v>59</v>
      </c>
      <c r="H15" s="28">
        <v>67</v>
      </c>
      <c r="I15" s="28">
        <v>68</v>
      </c>
      <c r="J15" s="58"/>
      <c r="K15" s="59" t="s">
        <v>64</v>
      </c>
      <c r="L15" s="60">
        <v>3</v>
      </c>
      <c r="M15" s="13">
        <f>IF(K15="",0,(SUMIF($G$20:$G$147,K15,$H$20:$H$147)))</f>
        <v>10076</v>
      </c>
      <c r="N15" s="14">
        <f>IF(K15="",-1,(-($L$6-(M15/L15))/$L$6))</f>
        <v>6.543129713800418E-3</v>
      </c>
      <c r="O15" s="13">
        <f t="shared" ref="O15:O33" si="0">IF(M15="",0,(SUMIF($G$20:$G$147,K15,$I$20:$I$147)))</f>
        <v>10999.8</v>
      </c>
      <c r="P15" s="14">
        <f>IF(K15="",-1,(-($M$6-(O15/L15))/$M$6))</f>
        <v>-2.2321690454308301E-2</v>
      </c>
      <c r="Q15" s="61"/>
      <c r="R15" s="49"/>
      <c r="S15" s="49"/>
      <c r="T15" s="62"/>
    </row>
    <row r="16" spans="1:20" s="4" customFormat="1" ht="31" x14ac:dyDescent="0.35">
      <c r="A16" s="57"/>
      <c r="B16" s="28" t="s">
        <v>65</v>
      </c>
      <c r="C16" s="29" t="s">
        <v>66</v>
      </c>
      <c r="D16" s="29" t="s">
        <v>67</v>
      </c>
      <c r="E16" s="29"/>
      <c r="F16" s="29"/>
      <c r="G16" s="29" t="s">
        <v>59</v>
      </c>
      <c r="H16" s="28">
        <v>893</v>
      </c>
      <c r="I16" s="28">
        <v>897</v>
      </c>
      <c r="J16" s="58"/>
      <c r="K16" s="59" t="s">
        <v>68</v>
      </c>
      <c r="L16" s="60">
        <v>3</v>
      </c>
      <c r="M16" s="13">
        <f>IF(K16="",0,(SUMIF($G$20:$G$147,K16,$H$20:$H$147)))</f>
        <v>9720</v>
      </c>
      <c r="N16" s="14">
        <f t="shared" ref="N16:N78" si="1">IF(K16="",-1,(-($L$6-(M16/L16))/$L$6))</f>
        <v>-2.9019529494031311E-2</v>
      </c>
      <c r="O16" s="13">
        <f t="shared" si="0"/>
        <v>10841.000000000002</v>
      </c>
      <c r="P16" s="14">
        <f t="shared" ref="P16:P78" si="2">IF(K16="",-1,(-($M$6-(O16/L16))/$M$6))</f>
        <v>-3.6436066675317173E-2</v>
      </c>
      <c r="Q16" s="61"/>
      <c r="R16" s="49"/>
      <c r="S16" s="49"/>
      <c r="T16" s="62"/>
    </row>
    <row r="17" spans="1:20" s="4" customFormat="1" x14ac:dyDescent="0.35">
      <c r="A17" s="57"/>
      <c r="B17" s="28" t="s">
        <v>69</v>
      </c>
      <c r="C17" s="29" t="s">
        <v>70</v>
      </c>
      <c r="D17" s="29" t="s">
        <v>71</v>
      </c>
      <c r="E17" s="29" t="s">
        <v>72</v>
      </c>
      <c r="F17" s="29"/>
      <c r="G17" s="29" t="s">
        <v>59</v>
      </c>
      <c r="H17" s="28">
        <v>759</v>
      </c>
      <c r="I17" s="28">
        <v>780</v>
      </c>
      <c r="J17" s="58"/>
      <c r="K17" s="59" t="s">
        <v>73</v>
      </c>
      <c r="L17" s="60">
        <v>3</v>
      </c>
      <c r="M17" s="13">
        <f t="shared" ref="M17:M45" si="3">IF(K17="",0,(SUMIF($G$20:$G$91,K17,$H$20:$H$91)))</f>
        <v>10097</v>
      </c>
      <c r="N17" s="14">
        <f t="shared" si="1"/>
        <v>8.640927026621956E-3</v>
      </c>
      <c r="O17" s="13">
        <f t="shared" si="0"/>
        <v>12362.000000000002</v>
      </c>
      <c r="P17" s="14">
        <f t="shared" si="2"/>
        <v>9.8752637557395773E-2</v>
      </c>
      <c r="Q17" s="61"/>
      <c r="R17" s="49"/>
      <c r="S17" s="49"/>
      <c r="T17" s="62"/>
    </row>
    <row r="18" spans="1:20" s="4" customFormat="1" x14ac:dyDescent="0.35">
      <c r="A18" s="57"/>
      <c r="B18" s="28" t="s">
        <v>74</v>
      </c>
      <c r="C18" s="29" t="s">
        <v>75</v>
      </c>
      <c r="D18" s="29" t="s">
        <v>71</v>
      </c>
      <c r="E18" s="29" t="s">
        <v>76</v>
      </c>
      <c r="F18" s="29"/>
      <c r="G18" s="29" t="s">
        <v>59</v>
      </c>
      <c r="H18" s="28">
        <v>803</v>
      </c>
      <c r="I18" s="28">
        <v>824</v>
      </c>
      <c r="J18" s="58"/>
      <c r="K18" s="59" t="s">
        <v>77</v>
      </c>
      <c r="L18" s="60">
        <v>3</v>
      </c>
      <c r="M18" s="13">
        <f t="shared" si="3"/>
        <v>8940</v>
      </c>
      <c r="N18" s="14">
        <f t="shared" si="1"/>
        <v>-0.10693771539883126</v>
      </c>
      <c r="O18" s="13">
        <f t="shared" si="0"/>
        <v>9723.2000000000007</v>
      </c>
      <c r="P18" s="14">
        <f t="shared" si="2"/>
        <v>-0.13578776528894426</v>
      </c>
      <c r="Q18" s="61"/>
      <c r="R18" s="49"/>
      <c r="S18" s="49"/>
      <c r="T18" s="62"/>
    </row>
    <row r="19" spans="1:20" s="4" customFormat="1" x14ac:dyDescent="0.35">
      <c r="A19" s="49"/>
      <c r="B19" s="63"/>
      <c r="C19" s="64"/>
      <c r="D19" s="64"/>
      <c r="E19" s="64"/>
      <c r="F19" s="64"/>
      <c r="G19" s="64"/>
      <c r="H19" s="63"/>
      <c r="I19" s="65"/>
      <c r="J19" s="57"/>
      <c r="K19" s="59" t="s">
        <v>78</v>
      </c>
      <c r="L19" s="60">
        <v>3</v>
      </c>
      <c r="M19" s="13">
        <f t="shared" si="3"/>
        <v>9836</v>
      </c>
      <c r="N19" s="14">
        <f t="shared" si="1"/>
        <v>-1.7431696718445723E-2</v>
      </c>
      <c r="O19" s="13">
        <f t="shared" si="0"/>
        <v>11009.2</v>
      </c>
      <c r="P19" s="14">
        <f t="shared" si="2"/>
        <v>-2.1486204708228328E-2</v>
      </c>
      <c r="Q19" s="61"/>
      <c r="R19" s="49"/>
      <c r="S19" s="49"/>
      <c r="T19" s="62"/>
    </row>
    <row r="20" spans="1:20" x14ac:dyDescent="0.3">
      <c r="A20" s="9"/>
      <c r="B20" s="67" t="s">
        <v>79</v>
      </c>
      <c r="C20" s="10"/>
      <c r="D20" s="10"/>
      <c r="E20" s="11"/>
      <c r="F20" s="11"/>
      <c r="G20" s="69" t="s">
        <v>80</v>
      </c>
      <c r="H20" s="70">
        <v>1095</v>
      </c>
      <c r="I20" s="73">
        <v>1171</v>
      </c>
      <c r="J20" s="30"/>
      <c r="K20" s="59" t="s">
        <v>80</v>
      </c>
      <c r="L20" s="60">
        <v>3</v>
      </c>
      <c r="M20" s="13">
        <f t="shared" si="3"/>
        <v>10744</v>
      </c>
      <c r="N20" s="14">
        <f t="shared" si="1"/>
        <v>7.3273063283552264E-2</v>
      </c>
      <c r="O20" s="13">
        <f t="shared" si="0"/>
        <v>12667.999999999998</v>
      </c>
      <c r="P20" s="14">
        <f t="shared" si="2"/>
        <v>0.12595036503616619</v>
      </c>
      <c r="Q20" s="8"/>
      <c r="T20" s="39"/>
    </row>
    <row r="21" spans="1:20" x14ac:dyDescent="0.3">
      <c r="A21" s="9"/>
      <c r="B21" s="67" t="s">
        <v>81</v>
      </c>
      <c r="C21" s="10"/>
      <c r="D21" s="11"/>
      <c r="E21" s="11"/>
      <c r="F21" s="11"/>
      <c r="G21" s="69" t="s">
        <v>80</v>
      </c>
      <c r="H21" s="70">
        <v>1944</v>
      </c>
      <c r="I21" s="74">
        <v>2097</v>
      </c>
      <c r="J21" s="30"/>
      <c r="K21" s="66" t="s">
        <v>82</v>
      </c>
      <c r="L21" s="60">
        <v>3</v>
      </c>
      <c r="M21" s="13">
        <f t="shared" si="3"/>
        <v>9727</v>
      </c>
      <c r="N21" s="14">
        <f t="shared" si="1"/>
        <v>-2.8320263723090752E-2</v>
      </c>
      <c r="O21" s="13">
        <f t="shared" si="0"/>
        <v>10891.400000000001</v>
      </c>
      <c r="P21" s="14">
        <f t="shared" si="2"/>
        <v>-3.1956440972931481E-2</v>
      </c>
      <c r="Q21" s="8"/>
      <c r="T21" s="39"/>
    </row>
    <row r="22" spans="1:20" x14ac:dyDescent="0.3">
      <c r="A22" s="9"/>
      <c r="B22" s="67" t="s">
        <v>83</v>
      </c>
      <c r="C22" s="10"/>
      <c r="D22" s="11"/>
      <c r="E22" s="11"/>
      <c r="F22" s="11"/>
      <c r="G22" s="69" t="s">
        <v>80</v>
      </c>
      <c r="H22" s="70">
        <v>1977</v>
      </c>
      <c r="I22" s="74">
        <v>2164.4</v>
      </c>
      <c r="J22" s="30"/>
      <c r="K22" s="66" t="s">
        <v>84</v>
      </c>
      <c r="L22" s="60">
        <v>3</v>
      </c>
      <c r="M22" s="13">
        <f>IF(K22="",0,(SUMIF($G$20:$G$147,K22,$H$20:$H$147)))</f>
        <v>10888</v>
      </c>
      <c r="N22" s="14">
        <f t="shared" si="1"/>
        <v>8.7657959142899949E-2</v>
      </c>
      <c r="O22" s="13">
        <f t="shared" si="0"/>
        <v>12271.199999999999</v>
      </c>
      <c r="P22" s="14">
        <f t="shared" si="2"/>
        <v>9.0682200776113317E-2</v>
      </c>
      <c r="Q22" s="8"/>
      <c r="T22" s="39"/>
    </row>
    <row r="23" spans="1:20" x14ac:dyDescent="0.3">
      <c r="A23" s="9"/>
      <c r="B23" s="68" t="s">
        <v>85</v>
      </c>
      <c r="C23" s="10"/>
      <c r="D23" s="11"/>
      <c r="E23" s="11"/>
      <c r="F23" s="11"/>
      <c r="G23" s="69" t="s">
        <v>80</v>
      </c>
      <c r="H23" s="70">
        <v>1470</v>
      </c>
      <c r="I23" s="74">
        <v>1572</v>
      </c>
      <c r="J23" s="30"/>
      <c r="K23" s="66" t="s">
        <v>86</v>
      </c>
      <c r="L23" s="60">
        <v>3</v>
      </c>
      <c r="M23" s="13">
        <f>IF(K23="",0,(SUMIF($G$20:$G$147,K23,$H$20:$H$147)))</f>
        <v>9813</v>
      </c>
      <c r="N23" s="14">
        <f t="shared" si="1"/>
        <v>-1.9729284251535931E-2</v>
      </c>
      <c r="O23" s="13">
        <f t="shared" si="0"/>
        <v>10610.8</v>
      </c>
      <c r="P23" s="14">
        <f t="shared" si="2"/>
        <v>-5.6896579308039728E-2</v>
      </c>
      <c r="Q23" s="8"/>
      <c r="T23" s="39"/>
    </row>
    <row r="24" spans="1:20" x14ac:dyDescent="0.3">
      <c r="A24" s="9"/>
      <c r="B24" s="67" t="s">
        <v>87</v>
      </c>
      <c r="C24" s="10"/>
      <c r="D24" s="11"/>
      <c r="E24" s="11"/>
      <c r="F24" s="11"/>
      <c r="G24" s="69" t="s">
        <v>80</v>
      </c>
      <c r="H24" s="70">
        <v>1832</v>
      </c>
      <c r="I24" s="74">
        <v>2578.1999999999998</v>
      </c>
      <c r="J24" s="30"/>
      <c r="K24" s="66" t="s">
        <v>88</v>
      </c>
      <c r="L24" s="60">
        <v>3</v>
      </c>
      <c r="M24" s="13">
        <f>IF(K24="",0,(SUMIF($G$20:$G$147,K24,$H$20:$H$147)))</f>
        <v>11042</v>
      </c>
      <c r="N24" s="14">
        <f t="shared" si="1"/>
        <v>0.10304180610359114</v>
      </c>
      <c r="O24" s="13">
        <f t="shared" si="0"/>
        <v>11904.999999999998</v>
      </c>
      <c r="P24" s="14">
        <f t="shared" si="2"/>
        <v>5.8133809263937318E-2</v>
      </c>
      <c r="Q24" s="8"/>
      <c r="T24" s="39"/>
    </row>
    <row r="25" spans="1:20" x14ac:dyDescent="0.3">
      <c r="A25" s="9"/>
      <c r="B25" s="67" t="s">
        <v>89</v>
      </c>
      <c r="C25" s="10"/>
      <c r="D25" s="11"/>
      <c r="E25" s="11"/>
      <c r="F25" s="11"/>
      <c r="G25" s="69" t="s">
        <v>80</v>
      </c>
      <c r="H25" s="70">
        <v>1780</v>
      </c>
      <c r="I25" s="74">
        <v>2223.4</v>
      </c>
      <c r="J25" s="30"/>
      <c r="K25" s="66" t="s">
        <v>90</v>
      </c>
      <c r="L25" s="60">
        <v>3</v>
      </c>
      <c r="M25" s="13">
        <f t="shared" si="3"/>
        <v>8740</v>
      </c>
      <c r="N25" s="14">
        <f t="shared" si="1"/>
        <v>-0.126916737425703</v>
      </c>
      <c r="O25" s="13">
        <f t="shared" si="0"/>
        <v>9524</v>
      </c>
      <c r="P25" s="14">
        <f t="shared" si="2"/>
        <v>-0.15349295258885001</v>
      </c>
      <c r="Q25" s="8"/>
      <c r="T25" s="39"/>
    </row>
    <row r="26" spans="1:20" x14ac:dyDescent="0.3">
      <c r="A26" s="9"/>
      <c r="B26" s="67" t="s">
        <v>91</v>
      </c>
      <c r="C26" s="10"/>
      <c r="D26" s="11"/>
      <c r="E26" s="11"/>
      <c r="F26" s="11"/>
      <c r="G26" s="69" t="s">
        <v>80</v>
      </c>
      <c r="H26" s="70">
        <v>646</v>
      </c>
      <c r="I26" s="74">
        <v>862</v>
      </c>
      <c r="J26" s="30"/>
      <c r="K26" s="66" t="s">
        <v>92</v>
      </c>
      <c r="L26" s="60">
        <v>3</v>
      </c>
      <c r="M26" s="13">
        <f>IF(K26="",0,(SUMIF($G$20:$G$147,K26,$H$20:$H$147)))</f>
        <v>8765</v>
      </c>
      <c r="N26" s="14">
        <f t="shared" si="1"/>
        <v>-0.12441935967234412</v>
      </c>
      <c r="O26" s="13">
        <f t="shared" si="0"/>
        <v>9502.6</v>
      </c>
      <c r="P26" s="14">
        <f t="shared" si="2"/>
        <v>-0.15539501588311697</v>
      </c>
      <c r="Q26" s="8"/>
      <c r="T26" s="39"/>
    </row>
    <row r="27" spans="1:20" x14ac:dyDescent="0.3">
      <c r="A27" s="9"/>
      <c r="B27" s="67" t="s">
        <v>93</v>
      </c>
      <c r="C27" s="10"/>
      <c r="D27" s="11"/>
      <c r="E27" s="11"/>
      <c r="F27" s="11"/>
      <c r="G27" s="69" t="s">
        <v>73</v>
      </c>
      <c r="H27" s="70">
        <v>1471</v>
      </c>
      <c r="I27" s="74">
        <v>1740.4</v>
      </c>
      <c r="J27" s="30"/>
      <c r="K27" s="66" t="s">
        <v>94</v>
      </c>
      <c r="L27" s="60">
        <v>3</v>
      </c>
      <c r="M27" s="13">
        <f>IF(K27="",0,(SUMIF($G$20:$G$147,K27,$H$20:$H$147)))</f>
        <v>10367</v>
      </c>
      <c r="N27" s="14">
        <f t="shared" si="1"/>
        <v>3.561260676289886E-2</v>
      </c>
      <c r="O27" s="13">
        <f t="shared" si="0"/>
        <v>11855.2</v>
      </c>
      <c r="P27" s="14">
        <f t="shared" si="2"/>
        <v>5.3707512438961186E-2</v>
      </c>
      <c r="Q27" s="8"/>
      <c r="T27" s="39"/>
    </row>
    <row r="28" spans="1:20" x14ac:dyDescent="0.3">
      <c r="A28" s="9"/>
      <c r="B28" s="67" t="s">
        <v>95</v>
      </c>
      <c r="C28" s="10"/>
      <c r="D28" s="11"/>
      <c r="E28" s="11"/>
      <c r="F28" s="11"/>
      <c r="G28" s="69" t="s">
        <v>73</v>
      </c>
      <c r="H28" s="70">
        <v>1798</v>
      </c>
      <c r="I28" s="74">
        <v>2274</v>
      </c>
      <c r="J28" s="30"/>
      <c r="K28" s="66" t="s">
        <v>96</v>
      </c>
      <c r="L28" s="60">
        <v>3</v>
      </c>
      <c r="M28" s="13">
        <f>IF(K28="",0,(SUMIF($G$20:$G$147,K28,$H$20:$H$147)))</f>
        <v>9284</v>
      </c>
      <c r="N28" s="14">
        <f t="shared" si="1"/>
        <v>-7.2573797512611851E-2</v>
      </c>
      <c r="O28" s="13">
        <f t="shared" si="0"/>
        <v>10009.799999999999</v>
      </c>
      <c r="P28" s="14">
        <f t="shared" si="2"/>
        <v>-0.11031433817974284</v>
      </c>
      <c r="Q28" s="8"/>
      <c r="T28" s="39"/>
    </row>
    <row r="29" spans="1:20" x14ac:dyDescent="0.3">
      <c r="A29" s="9"/>
      <c r="B29" s="67" t="s">
        <v>97</v>
      </c>
      <c r="C29" s="10"/>
      <c r="D29" s="11"/>
      <c r="E29" s="11"/>
      <c r="F29" s="11"/>
      <c r="G29" s="69" t="s">
        <v>73</v>
      </c>
      <c r="H29" s="70">
        <v>1630</v>
      </c>
      <c r="I29" s="74">
        <v>2416.1999999999998</v>
      </c>
      <c r="J29" s="30"/>
      <c r="K29" s="66" t="s">
        <v>98</v>
      </c>
      <c r="L29" s="60">
        <v>3</v>
      </c>
      <c r="M29" s="13">
        <f t="shared" si="3"/>
        <v>8806</v>
      </c>
      <c r="N29" s="14">
        <f t="shared" si="1"/>
        <v>-0.12032366015683532</v>
      </c>
      <c r="O29" s="13">
        <f t="shared" si="0"/>
        <v>9602.2000000000007</v>
      </c>
      <c r="P29" s="14">
        <f t="shared" si="2"/>
        <v>-0.14654242223316408</v>
      </c>
      <c r="Q29" s="8"/>
      <c r="T29" s="39"/>
    </row>
    <row r="30" spans="1:20" x14ac:dyDescent="0.3">
      <c r="A30" s="9"/>
      <c r="B30" s="67" t="s">
        <v>99</v>
      </c>
      <c r="C30" s="10"/>
      <c r="D30" s="11"/>
      <c r="E30" s="11"/>
      <c r="F30" s="11"/>
      <c r="G30" s="69" t="s">
        <v>73</v>
      </c>
      <c r="H30" s="70">
        <v>1606</v>
      </c>
      <c r="I30" s="74">
        <v>1754.8</v>
      </c>
      <c r="J30" s="30"/>
      <c r="K30" s="66" t="s">
        <v>100</v>
      </c>
      <c r="L30" s="60">
        <v>3</v>
      </c>
      <c r="M30" s="13">
        <f>IF(K30="",0,(SUMIF($G$20:$G$147,K30,$H$20:$H$147)))</f>
        <v>11073</v>
      </c>
      <c r="N30" s="14">
        <f>IF(K30="",-1,(-($L$6-(M30/L30))/$L$6))</f>
        <v>0.10613855451775631</v>
      </c>
      <c r="O30" s="13">
        <f t="shared" si="0"/>
        <v>14087.400000000001</v>
      </c>
      <c r="P30" s="14">
        <f t="shared" si="2"/>
        <v>0.2521087126942288</v>
      </c>
      <c r="Q30" s="8"/>
      <c r="T30" s="39"/>
    </row>
    <row r="31" spans="1:20" x14ac:dyDescent="0.3">
      <c r="A31" s="9"/>
      <c r="B31" s="68" t="s">
        <v>101</v>
      </c>
      <c r="C31" s="10"/>
      <c r="D31" s="11"/>
      <c r="E31" s="11"/>
      <c r="F31" s="11"/>
      <c r="G31" s="69" t="s">
        <v>73</v>
      </c>
      <c r="H31" s="70">
        <v>2043</v>
      </c>
      <c r="I31" s="74">
        <v>2319</v>
      </c>
      <c r="J31" s="30"/>
      <c r="K31" s="66" t="s">
        <v>102</v>
      </c>
      <c r="L31" s="72">
        <v>3</v>
      </c>
      <c r="M31" s="13">
        <f>IF(K31="",0,(SUMIF($G$20:$G$147,K31,$H$20:$H$147)))</f>
        <v>10461</v>
      </c>
      <c r="N31" s="14">
        <f t="shared" si="1"/>
        <v>4.5002747115528645E-2</v>
      </c>
      <c r="O31" s="13">
        <f t="shared" si="0"/>
        <v>11313</v>
      </c>
      <c r="P31" s="14">
        <f t="shared" si="2"/>
        <v>5.5159835533746494E-3</v>
      </c>
      <c r="Q31" s="8"/>
      <c r="T31" s="39"/>
    </row>
    <row r="32" spans="1:20" x14ac:dyDescent="0.3">
      <c r="A32" s="9"/>
      <c r="B32" s="67" t="s">
        <v>103</v>
      </c>
      <c r="C32" s="10"/>
      <c r="D32" s="11"/>
      <c r="E32" s="11"/>
      <c r="F32" s="11"/>
      <c r="G32" s="69" t="s">
        <v>73</v>
      </c>
      <c r="H32" s="70">
        <v>1549</v>
      </c>
      <c r="I32" s="74">
        <v>1857.6</v>
      </c>
      <c r="J32" s="30"/>
      <c r="K32" s="66" t="s">
        <v>104</v>
      </c>
      <c r="L32" s="72">
        <v>3</v>
      </c>
      <c r="M32" s="13">
        <f t="shared" si="3"/>
        <v>9236</v>
      </c>
      <c r="N32" s="14">
        <f t="shared" si="1"/>
        <v>-7.7368762799061075E-2</v>
      </c>
      <c r="O32" s="13">
        <f t="shared" si="0"/>
        <v>10258.4</v>
      </c>
      <c r="P32" s="14">
        <f t="shared" si="2"/>
        <v>-8.8218406639800351E-2</v>
      </c>
      <c r="Q32" s="8"/>
      <c r="T32" s="39"/>
    </row>
    <row r="33" spans="1:20" x14ac:dyDescent="0.3">
      <c r="A33" s="9"/>
      <c r="B33" s="67" t="s">
        <v>105</v>
      </c>
      <c r="C33" s="10"/>
      <c r="D33" s="11"/>
      <c r="E33" s="11"/>
      <c r="F33" s="11"/>
      <c r="G33" s="69" t="s">
        <v>77</v>
      </c>
      <c r="H33" s="70">
        <v>1307</v>
      </c>
      <c r="I33" s="74">
        <v>1395.2</v>
      </c>
      <c r="J33" s="30"/>
      <c r="K33" s="66" t="s">
        <v>106</v>
      </c>
      <c r="L33" s="72">
        <v>3</v>
      </c>
      <c r="M33" s="13">
        <f t="shared" si="3"/>
        <v>11650</v>
      </c>
      <c r="N33" s="14">
        <f t="shared" si="1"/>
        <v>0.16377803306528144</v>
      </c>
      <c r="O33" s="13">
        <f t="shared" si="0"/>
        <v>13641.400000000001</v>
      </c>
      <c r="P33" s="14">
        <f t="shared" si="2"/>
        <v>0.21246758048660896</v>
      </c>
      <c r="Q33" s="8"/>
      <c r="T33" s="39"/>
    </row>
    <row r="34" spans="1:20" x14ac:dyDescent="0.3">
      <c r="A34" s="9"/>
      <c r="B34" s="67" t="s">
        <v>107</v>
      </c>
      <c r="C34" s="10"/>
      <c r="D34" s="11"/>
      <c r="E34" s="11"/>
      <c r="F34" s="11"/>
      <c r="G34" s="69" t="s">
        <v>77</v>
      </c>
      <c r="H34" s="70">
        <v>1027</v>
      </c>
      <c r="I34" s="74">
        <v>1160.2</v>
      </c>
      <c r="J34" s="30"/>
      <c r="K34" s="3"/>
      <c r="L34" s="2"/>
      <c r="M34" s="13">
        <f t="shared" si="3"/>
        <v>0</v>
      </c>
      <c r="N34" s="14">
        <f t="shared" si="1"/>
        <v>-1</v>
      </c>
      <c r="O34" s="13">
        <f t="shared" ref="O34:O45" si="4">IF(K34="",0,(SUMIF($G$19:$G$91,K34,$I$19:$I$91)))</f>
        <v>0</v>
      </c>
      <c r="P34" s="14">
        <f t="shared" si="2"/>
        <v>-1</v>
      </c>
      <c r="Q34" s="8"/>
      <c r="T34" s="39"/>
    </row>
    <row r="35" spans="1:20" x14ac:dyDescent="0.3">
      <c r="A35" s="9"/>
      <c r="B35" s="67" t="s">
        <v>108</v>
      </c>
      <c r="C35" s="10"/>
      <c r="D35" s="11"/>
      <c r="E35" s="11"/>
      <c r="F35" s="11"/>
      <c r="G35" s="69" t="s">
        <v>77</v>
      </c>
      <c r="H35" s="70">
        <v>2407</v>
      </c>
      <c r="I35" s="74">
        <v>2661.2</v>
      </c>
      <c r="J35" s="30"/>
      <c r="K35" s="3"/>
      <c r="L35" s="2"/>
      <c r="M35" s="13">
        <f t="shared" si="3"/>
        <v>0</v>
      </c>
      <c r="N35" s="14">
        <f t="shared" si="1"/>
        <v>-1</v>
      </c>
      <c r="O35" s="13">
        <f t="shared" si="4"/>
        <v>0</v>
      </c>
      <c r="P35" s="14">
        <f t="shared" si="2"/>
        <v>-1</v>
      </c>
      <c r="Q35" s="8"/>
      <c r="T35" s="39"/>
    </row>
    <row r="36" spans="1:20" x14ac:dyDescent="0.3">
      <c r="A36" s="9"/>
      <c r="B36" s="67" t="s">
        <v>109</v>
      </c>
      <c r="C36" s="10"/>
      <c r="D36" s="11"/>
      <c r="E36" s="11"/>
      <c r="F36" s="11"/>
      <c r="G36" s="69" t="s">
        <v>77</v>
      </c>
      <c r="H36" s="70">
        <v>2522</v>
      </c>
      <c r="I36" s="74">
        <v>2690.6</v>
      </c>
      <c r="J36" s="30"/>
      <c r="K36" s="3"/>
      <c r="L36" s="2"/>
      <c r="M36" s="13">
        <f t="shared" si="3"/>
        <v>0</v>
      </c>
      <c r="N36" s="14">
        <f t="shared" si="1"/>
        <v>-1</v>
      </c>
      <c r="O36" s="13">
        <f t="shared" si="4"/>
        <v>0</v>
      </c>
      <c r="P36" s="14">
        <f t="shared" si="2"/>
        <v>-1</v>
      </c>
      <c r="Q36" s="8"/>
      <c r="T36" s="39"/>
    </row>
    <row r="37" spans="1:20" x14ac:dyDescent="0.3">
      <c r="A37" s="9"/>
      <c r="B37" s="67" t="s">
        <v>110</v>
      </c>
      <c r="C37" s="10"/>
      <c r="D37" s="11"/>
      <c r="E37" s="11"/>
      <c r="F37" s="11"/>
      <c r="G37" s="69" t="s">
        <v>77</v>
      </c>
      <c r="H37" s="70">
        <v>1677</v>
      </c>
      <c r="I37" s="74">
        <v>1816</v>
      </c>
      <c r="J37" s="30"/>
      <c r="K37" s="3"/>
      <c r="L37" s="2"/>
      <c r="M37" s="13">
        <f t="shared" si="3"/>
        <v>0</v>
      </c>
      <c r="N37" s="14">
        <f t="shared" si="1"/>
        <v>-1</v>
      </c>
      <c r="O37" s="13">
        <f t="shared" si="4"/>
        <v>0</v>
      </c>
      <c r="P37" s="14">
        <f t="shared" si="2"/>
        <v>-1</v>
      </c>
      <c r="Q37" s="8"/>
      <c r="T37" s="39"/>
    </row>
    <row r="38" spans="1:20" x14ac:dyDescent="0.3">
      <c r="A38" s="9"/>
      <c r="B38" s="67" t="s">
        <v>111</v>
      </c>
      <c r="C38" s="10"/>
      <c r="D38" s="11"/>
      <c r="E38" s="11"/>
      <c r="F38" s="11"/>
      <c r="G38" s="69" t="s">
        <v>78</v>
      </c>
      <c r="H38" s="70">
        <v>1216</v>
      </c>
      <c r="I38" s="74">
        <v>1300</v>
      </c>
      <c r="J38" s="30"/>
      <c r="K38" s="3"/>
      <c r="L38" s="2"/>
      <c r="M38" s="13">
        <f t="shared" si="3"/>
        <v>0</v>
      </c>
      <c r="N38" s="14">
        <f t="shared" si="1"/>
        <v>-1</v>
      </c>
      <c r="O38" s="13">
        <f t="shared" si="4"/>
        <v>0</v>
      </c>
      <c r="P38" s="14">
        <f t="shared" si="2"/>
        <v>-1</v>
      </c>
      <c r="Q38" s="8"/>
      <c r="T38" s="39"/>
    </row>
    <row r="39" spans="1:20" x14ac:dyDescent="0.3">
      <c r="A39" s="9"/>
      <c r="B39" s="67" t="s">
        <v>112</v>
      </c>
      <c r="C39" s="10"/>
      <c r="D39" s="11"/>
      <c r="E39" s="11"/>
      <c r="F39" s="11"/>
      <c r="G39" s="69" t="s">
        <v>78</v>
      </c>
      <c r="H39" s="70">
        <v>1188</v>
      </c>
      <c r="I39" s="74">
        <v>1270</v>
      </c>
      <c r="J39" s="30"/>
      <c r="K39" s="3"/>
      <c r="L39" s="2"/>
      <c r="M39" s="13">
        <f t="shared" si="3"/>
        <v>0</v>
      </c>
      <c r="N39" s="14">
        <f t="shared" si="1"/>
        <v>-1</v>
      </c>
      <c r="O39" s="13">
        <f t="shared" si="4"/>
        <v>0</v>
      </c>
      <c r="P39" s="14">
        <f t="shared" si="2"/>
        <v>-1</v>
      </c>
      <c r="Q39" s="8"/>
      <c r="T39" s="39"/>
    </row>
    <row r="40" spans="1:20" x14ac:dyDescent="0.3">
      <c r="A40" s="9"/>
      <c r="B40" s="67" t="s">
        <v>113</v>
      </c>
      <c r="C40" s="10"/>
      <c r="D40" s="11"/>
      <c r="E40" s="11"/>
      <c r="F40" s="11"/>
      <c r="G40" s="69" t="s">
        <v>78</v>
      </c>
      <c r="H40" s="70">
        <v>1652</v>
      </c>
      <c r="I40" s="74">
        <v>1848.8</v>
      </c>
      <c r="J40" s="30"/>
      <c r="K40" s="3"/>
      <c r="L40" s="2"/>
      <c r="M40" s="13">
        <f t="shared" si="3"/>
        <v>0</v>
      </c>
      <c r="N40" s="14">
        <f t="shared" si="1"/>
        <v>-1</v>
      </c>
      <c r="O40" s="13">
        <f t="shared" si="4"/>
        <v>0</v>
      </c>
      <c r="P40" s="14">
        <f t="shared" si="2"/>
        <v>-1</v>
      </c>
      <c r="Q40" s="8"/>
      <c r="T40" s="39"/>
    </row>
    <row r="41" spans="1:20" x14ac:dyDescent="0.3">
      <c r="A41" s="9"/>
      <c r="B41" s="67" t="s">
        <v>114</v>
      </c>
      <c r="C41" s="10"/>
      <c r="D41" s="11"/>
      <c r="E41" s="11"/>
      <c r="F41" s="11"/>
      <c r="G41" s="69" t="s">
        <v>78</v>
      </c>
      <c r="H41" s="70">
        <v>1549</v>
      </c>
      <c r="I41" s="74">
        <v>1711.8</v>
      </c>
      <c r="J41" s="30"/>
      <c r="K41" s="3"/>
      <c r="L41" s="2"/>
      <c r="M41" s="13">
        <f t="shared" si="3"/>
        <v>0</v>
      </c>
      <c r="N41" s="14">
        <f t="shared" si="1"/>
        <v>-1</v>
      </c>
      <c r="O41" s="13">
        <f t="shared" si="4"/>
        <v>0</v>
      </c>
      <c r="P41" s="14">
        <f t="shared" si="2"/>
        <v>-1</v>
      </c>
      <c r="Q41" s="8"/>
      <c r="T41" s="39"/>
    </row>
    <row r="42" spans="1:20" x14ac:dyDescent="0.3">
      <c r="A42" s="9"/>
      <c r="B42" s="67" t="s">
        <v>115</v>
      </c>
      <c r="C42" s="10"/>
      <c r="D42" s="11"/>
      <c r="E42" s="11"/>
      <c r="F42" s="11"/>
      <c r="G42" s="69" t="s">
        <v>78</v>
      </c>
      <c r="H42" s="70">
        <v>1477</v>
      </c>
      <c r="I42" s="74">
        <v>1651</v>
      </c>
      <c r="J42" s="30"/>
      <c r="K42" s="3"/>
      <c r="L42" s="2"/>
      <c r="M42" s="13">
        <f t="shared" si="3"/>
        <v>0</v>
      </c>
      <c r="N42" s="14">
        <f t="shared" si="1"/>
        <v>-1</v>
      </c>
      <c r="O42" s="13">
        <f t="shared" si="4"/>
        <v>0</v>
      </c>
      <c r="P42" s="14">
        <f t="shared" si="2"/>
        <v>-1</v>
      </c>
      <c r="Q42" s="8"/>
      <c r="T42" s="39"/>
    </row>
    <row r="43" spans="1:20" x14ac:dyDescent="0.3">
      <c r="A43" s="9"/>
      <c r="B43" s="67" t="s">
        <v>116</v>
      </c>
      <c r="C43" s="10"/>
      <c r="D43" s="11"/>
      <c r="E43" s="11"/>
      <c r="F43" s="11"/>
      <c r="G43" s="69" t="s">
        <v>78</v>
      </c>
      <c r="H43" s="70">
        <v>1814</v>
      </c>
      <c r="I43" s="74">
        <v>1949</v>
      </c>
      <c r="J43" s="30"/>
      <c r="K43" s="3"/>
      <c r="L43" s="2"/>
      <c r="M43" s="13">
        <f t="shared" si="3"/>
        <v>0</v>
      </c>
      <c r="N43" s="14">
        <f t="shared" si="1"/>
        <v>-1</v>
      </c>
      <c r="O43" s="13">
        <f t="shared" si="4"/>
        <v>0</v>
      </c>
      <c r="P43" s="14">
        <f t="shared" si="2"/>
        <v>-1</v>
      </c>
      <c r="Q43" s="8"/>
      <c r="T43" s="39"/>
    </row>
    <row r="44" spans="1:20" x14ac:dyDescent="0.3">
      <c r="A44" s="9"/>
      <c r="B44" s="67" t="s">
        <v>117</v>
      </c>
      <c r="C44" s="10"/>
      <c r="D44" s="11"/>
      <c r="E44" s="11"/>
      <c r="F44" s="11"/>
      <c r="G44" s="69" t="s">
        <v>78</v>
      </c>
      <c r="H44" s="70">
        <v>940</v>
      </c>
      <c r="I44" s="74">
        <v>1278.5999999999999</v>
      </c>
      <c r="J44" s="30"/>
      <c r="K44" s="3"/>
      <c r="L44" s="2"/>
      <c r="M44" s="13">
        <f t="shared" si="3"/>
        <v>0</v>
      </c>
      <c r="N44" s="14">
        <f t="shared" si="1"/>
        <v>-1</v>
      </c>
      <c r="O44" s="13">
        <f t="shared" si="4"/>
        <v>0</v>
      </c>
      <c r="P44" s="14">
        <f t="shared" si="2"/>
        <v>-1</v>
      </c>
      <c r="Q44" s="8"/>
      <c r="T44" s="39"/>
    </row>
    <row r="45" spans="1:20" x14ac:dyDescent="0.3">
      <c r="A45" s="9"/>
      <c r="B45" s="67" t="s">
        <v>118</v>
      </c>
      <c r="C45" s="10"/>
      <c r="D45" s="11"/>
      <c r="E45" s="11"/>
      <c r="F45" s="11"/>
      <c r="G45" s="69" t="s">
        <v>98</v>
      </c>
      <c r="H45" s="70">
        <v>868</v>
      </c>
      <c r="I45" s="74">
        <v>944.2</v>
      </c>
      <c r="J45" s="30"/>
      <c r="K45" s="3"/>
      <c r="L45" s="2"/>
      <c r="M45" s="13">
        <f t="shared" si="3"/>
        <v>0</v>
      </c>
      <c r="N45" s="14">
        <f t="shared" si="1"/>
        <v>-1</v>
      </c>
      <c r="O45" s="13">
        <f t="shared" si="4"/>
        <v>0</v>
      </c>
      <c r="P45" s="14">
        <f t="shared" si="2"/>
        <v>-1</v>
      </c>
      <c r="Q45" s="8"/>
      <c r="T45" s="39"/>
    </row>
    <row r="46" spans="1:20" x14ac:dyDescent="0.3">
      <c r="A46" s="9"/>
      <c r="B46" s="67" t="s">
        <v>119</v>
      </c>
      <c r="C46" s="10"/>
      <c r="D46" s="11"/>
      <c r="E46" s="11"/>
      <c r="F46" s="11"/>
      <c r="G46" s="69" t="s">
        <v>98</v>
      </c>
      <c r="H46" s="70">
        <v>1707</v>
      </c>
      <c r="I46" s="74">
        <v>1853.8</v>
      </c>
      <c r="J46" s="30"/>
      <c r="K46" s="3"/>
      <c r="L46" s="2"/>
      <c r="M46" s="13">
        <f t="shared" ref="M46:M77" si="5">IF(K46="",0,(SUMIF($G$20:$G$91,K46,$H$20:$H$91)))</f>
        <v>0</v>
      </c>
      <c r="N46" s="14">
        <f t="shared" si="1"/>
        <v>-1</v>
      </c>
      <c r="O46" s="13"/>
      <c r="P46" s="14"/>
      <c r="Q46" s="8"/>
      <c r="T46" s="39"/>
    </row>
    <row r="47" spans="1:20" x14ac:dyDescent="0.3">
      <c r="A47" s="9"/>
      <c r="B47" s="67" t="s">
        <v>120</v>
      </c>
      <c r="C47" s="10"/>
      <c r="D47" s="11"/>
      <c r="E47" s="11"/>
      <c r="F47" s="11"/>
      <c r="G47" s="69" t="s">
        <v>98</v>
      </c>
      <c r="H47" s="70">
        <v>1715</v>
      </c>
      <c r="I47" s="74">
        <v>1933</v>
      </c>
      <c r="J47" s="30"/>
      <c r="K47" s="3"/>
      <c r="L47" s="2"/>
      <c r="M47" s="13">
        <f t="shared" si="5"/>
        <v>0</v>
      </c>
      <c r="N47" s="14">
        <f t="shared" si="1"/>
        <v>-1</v>
      </c>
      <c r="O47" s="13">
        <f t="shared" ref="O47:O77" si="6">IF(K47="",0,(SUMIF($G$19:$G$91,K47,$I$19:$I$91)))</f>
        <v>0</v>
      </c>
      <c r="P47" s="14">
        <f t="shared" si="2"/>
        <v>-1</v>
      </c>
      <c r="Q47" s="8"/>
      <c r="T47" s="39"/>
    </row>
    <row r="48" spans="1:20" x14ac:dyDescent="0.3">
      <c r="A48" s="9"/>
      <c r="B48" s="67" t="s">
        <v>121</v>
      </c>
      <c r="C48" s="10"/>
      <c r="D48" s="11"/>
      <c r="E48" s="11"/>
      <c r="F48" s="11"/>
      <c r="G48" s="69" t="s">
        <v>98</v>
      </c>
      <c r="H48" s="70">
        <v>1028</v>
      </c>
      <c r="I48" s="74">
        <v>1099</v>
      </c>
      <c r="J48" s="30"/>
      <c r="K48" s="3"/>
      <c r="L48" s="2"/>
      <c r="M48" s="13">
        <f t="shared" si="5"/>
        <v>0</v>
      </c>
      <c r="N48" s="14">
        <f t="shared" si="1"/>
        <v>-1</v>
      </c>
      <c r="O48" s="13">
        <f t="shared" si="6"/>
        <v>0</v>
      </c>
      <c r="P48" s="14">
        <f t="shared" si="2"/>
        <v>-1</v>
      </c>
      <c r="Q48" s="8"/>
      <c r="T48" s="39"/>
    </row>
    <row r="49" spans="1:20" x14ac:dyDescent="0.3">
      <c r="A49" s="9"/>
      <c r="B49" s="67" t="s">
        <v>122</v>
      </c>
      <c r="C49" s="10"/>
      <c r="D49" s="11"/>
      <c r="E49" s="11"/>
      <c r="F49" s="11"/>
      <c r="G49" s="69" t="s">
        <v>98</v>
      </c>
      <c r="H49" s="70">
        <v>1668</v>
      </c>
      <c r="I49" s="74">
        <v>1783</v>
      </c>
      <c r="J49" s="30"/>
      <c r="K49" s="3"/>
      <c r="L49" s="2"/>
      <c r="M49" s="13">
        <f t="shared" si="5"/>
        <v>0</v>
      </c>
      <c r="N49" s="14">
        <f t="shared" si="1"/>
        <v>-1</v>
      </c>
      <c r="O49" s="13">
        <f t="shared" si="6"/>
        <v>0</v>
      </c>
      <c r="P49" s="14">
        <f t="shared" si="2"/>
        <v>-1</v>
      </c>
      <c r="Q49" s="8"/>
      <c r="T49" s="39"/>
    </row>
    <row r="50" spans="1:20" x14ac:dyDescent="0.3">
      <c r="A50" s="9"/>
      <c r="B50" s="67" t="s">
        <v>123</v>
      </c>
      <c r="C50" s="10"/>
      <c r="D50" s="11"/>
      <c r="E50" s="11"/>
      <c r="F50" s="11"/>
      <c r="G50" s="69" t="s">
        <v>98</v>
      </c>
      <c r="H50" s="70">
        <v>1820</v>
      </c>
      <c r="I50" s="74">
        <v>1989.2</v>
      </c>
      <c r="J50" s="30"/>
      <c r="K50" s="3"/>
      <c r="L50" s="2"/>
      <c r="M50" s="13">
        <f t="shared" si="5"/>
        <v>0</v>
      </c>
      <c r="N50" s="14">
        <f t="shared" si="1"/>
        <v>-1</v>
      </c>
      <c r="O50" s="13">
        <f t="shared" si="6"/>
        <v>0</v>
      </c>
      <c r="P50" s="14">
        <f t="shared" si="2"/>
        <v>-1</v>
      </c>
      <c r="Q50" s="8"/>
      <c r="T50" s="39"/>
    </row>
    <row r="51" spans="1:20" x14ac:dyDescent="0.3">
      <c r="A51" s="9"/>
      <c r="B51" s="67" t="s">
        <v>124</v>
      </c>
      <c r="C51" s="10"/>
      <c r="D51" s="11"/>
      <c r="E51" s="11"/>
      <c r="F51" s="11"/>
      <c r="G51" s="69" t="s">
        <v>104</v>
      </c>
      <c r="H51" s="70">
        <v>1135</v>
      </c>
      <c r="I51" s="74">
        <v>1214</v>
      </c>
      <c r="J51" s="30"/>
      <c r="K51" s="3"/>
      <c r="L51" s="2"/>
      <c r="M51" s="13">
        <f t="shared" si="5"/>
        <v>0</v>
      </c>
      <c r="N51" s="14">
        <f t="shared" si="1"/>
        <v>-1</v>
      </c>
      <c r="O51" s="13">
        <f t="shared" si="6"/>
        <v>0</v>
      </c>
      <c r="P51" s="14">
        <f t="shared" si="2"/>
        <v>-1</v>
      </c>
      <c r="Q51" s="8"/>
      <c r="T51" s="39"/>
    </row>
    <row r="52" spans="1:20" x14ac:dyDescent="0.3">
      <c r="A52" s="9"/>
      <c r="B52" s="67" t="s">
        <v>125</v>
      </c>
      <c r="C52" s="10"/>
      <c r="D52" s="11"/>
      <c r="E52" s="11"/>
      <c r="F52" s="11"/>
      <c r="G52" s="69" t="s">
        <v>104</v>
      </c>
      <c r="H52" s="70">
        <v>1238</v>
      </c>
      <c r="I52" s="74">
        <v>1334.8</v>
      </c>
      <c r="J52" s="30"/>
      <c r="K52" s="3"/>
      <c r="L52" s="2"/>
      <c r="M52" s="13">
        <f t="shared" si="5"/>
        <v>0</v>
      </c>
      <c r="N52" s="14">
        <f t="shared" si="1"/>
        <v>-1</v>
      </c>
      <c r="O52" s="13">
        <f t="shared" si="6"/>
        <v>0</v>
      </c>
      <c r="P52" s="14">
        <f t="shared" si="2"/>
        <v>-1</v>
      </c>
      <c r="Q52" s="8"/>
      <c r="T52" s="39"/>
    </row>
    <row r="53" spans="1:20" x14ac:dyDescent="0.3">
      <c r="A53" s="9"/>
      <c r="B53" s="67" t="s">
        <v>126</v>
      </c>
      <c r="C53" s="10"/>
      <c r="D53" s="11"/>
      <c r="E53" s="11"/>
      <c r="F53" s="11"/>
      <c r="G53" s="69" t="s">
        <v>104</v>
      </c>
      <c r="H53" s="70">
        <v>2439</v>
      </c>
      <c r="I53" s="74">
        <v>2824</v>
      </c>
      <c r="J53" s="30"/>
      <c r="K53" s="3"/>
      <c r="L53" s="2"/>
      <c r="M53" s="13">
        <f t="shared" si="5"/>
        <v>0</v>
      </c>
      <c r="N53" s="14">
        <f t="shared" si="1"/>
        <v>-1</v>
      </c>
      <c r="O53" s="13">
        <f t="shared" si="6"/>
        <v>0</v>
      </c>
      <c r="P53" s="14">
        <f t="shared" si="2"/>
        <v>-1</v>
      </c>
      <c r="Q53" s="8"/>
      <c r="T53" s="39"/>
    </row>
    <row r="54" spans="1:20" x14ac:dyDescent="0.3">
      <c r="A54" s="9"/>
      <c r="B54" s="67" t="s">
        <v>127</v>
      </c>
      <c r="C54" s="10"/>
      <c r="D54" s="11"/>
      <c r="E54" s="11"/>
      <c r="F54" s="11"/>
      <c r="G54" s="69" t="s">
        <v>104</v>
      </c>
      <c r="H54" s="70">
        <v>1841</v>
      </c>
      <c r="I54" s="74">
        <v>1971.6</v>
      </c>
      <c r="J54" s="30"/>
      <c r="K54" s="3"/>
      <c r="L54" s="2"/>
      <c r="M54" s="13">
        <f t="shared" si="5"/>
        <v>0</v>
      </c>
      <c r="N54" s="14">
        <f t="shared" si="1"/>
        <v>-1</v>
      </c>
      <c r="O54" s="13">
        <f t="shared" si="6"/>
        <v>0</v>
      </c>
      <c r="P54" s="14">
        <f t="shared" si="2"/>
        <v>-1</v>
      </c>
      <c r="Q54" s="8"/>
      <c r="T54" s="39"/>
    </row>
    <row r="55" spans="1:20" x14ac:dyDescent="0.3">
      <c r="A55" s="9"/>
      <c r="B55" s="67" t="s">
        <v>128</v>
      </c>
      <c r="C55" s="10"/>
      <c r="D55" s="11"/>
      <c r="E55" s="11"/>
      <c r="F55" s="11"/>
      <c r="G55" s="69" t="s">
        <v>104</v>
      </c>
      <c r="H55" s="70">
        <v>1551</v>
      </c>
      <c r="I55" s="74">
        <v>1802</v>
      </c>
      <c r="J55" s="30"/>
      <c r="K55" s="3"/>
      <c r="L55" s="2"/>
      <c r="M55" s="13">
        <f t="shared" si="5"/>
        <v>0</v>
      </c>
      <c r="N55" s="14">
        <f t="shared" si="1"/>
        <v>-1</v>
      </c>
      <c r="O55" s="13">
        <f t="shared" si="6"/>
        <v>0</v>
      </c>
      <c r="P55" s="14">
        <f t="shared" si="2"/>
        <v>-1</v>
      </c>
      <c r="Q55" s="8"/>
      <c r="T55" s="39"/>
    </row>
    <row r="56" spans="1:20" x14ac:dyDescent="0.3">
      <c r="A56" s="9"/>
      <c r="B56" s="67" t="s">
        <v>129</v>
      </c>
      <c r="C56" s="10"/>
      <c r="D56" s="11"/>
      <c r="E56" s="11"/>
      <c r="F56" s="11"/>
      <c r="G56" s="69" t="s">
        <v>104</v>
      </c>
      <c r="H56" s="70">
        <v>1032</v>
      </c>
      <c r="I56" s="74">
        <v>1112</v>
      </c>
      <c r="J56" s="30"/>
      <c r="K56" s="3"/>
      <c r="L56" s="2"/>
      <c r="M56" s="13">
        <f t="shared" si="5"/>
        <v>0</v>
      </c>
      <c r="N56" s="14">
        <f t="shared" si="1"/>
        <v>-1</v>
      </c>
      <c r="O56" s="13">
        <f t="shared" si="6"/>
        <v>0</v>
      </c>
      <c r="P56" s="14">
        <f t="shared" si="2"/>
        <v>-1</v>
      </c>
      <c r="Q56" s="8"/>
      <c r="T56" s="39"/>
    </row>
    <row r="57" spans="1:20" x14ac:dyDescent="0.3">
      <c r="A57" s="9"/>
      <c r="B57" s="67" t="s">
        <v>130</v>
      </c>
      <c r="C57" s="10"/>
      <c r="D57" s="11"/>
      <c r="E57" s="11"/>
      <c r="F57" s="11"/>
      <c r="G57" s="69" t="s">
        <v>106</v>
      </c>
      <c r="H57" s="70">
        <v>2310</v>
      </c>
      <c r="I57" s="74">
        <v>3109</v>
      </c>
      <c r="J57" s="30"/>
      <c r="K57" s="3"/>
      <c r="L57" s="2"/>
      <c r="M57" s="13">
        <f t="shared" si="5"/>
        <v>0</v>
      </c>
      <c r="N57" s="14">
        <f t="shared" si="1"/>
        <v>-1</v>
      </c>
      <c r="O57" s="13">
        <f t="shared" si="6"/>
        <v>0</v>
      </c>
      <c r="P57" s="14">
        <f t="shared" si="2"/>
        <v>-1</v>
      </c>
      <c r="Q57" s="8"/>
      <c r="T57" s="39"/>
    </row>
    <row r="58" spans="1:20" x14ac:dyDescent="0.3">
      <c r="A58" s="9"/>
      <c r="B58" s="67" t="s">
        <v>131</v>
      </c>
      <c r="C58" s="10"/>
      <c r="D58" s="11"/>
      <c r="E58" s="11"/>
      <c r="F58" s="11"/>
      <c r="G58" s="69" t="s">
        <v>106</v>
      </c>
      <c r="H58" s="70">
        <v>1660</v>
      </c>
      <c r="I58" s="74">
        <v>1794.8</v>
      </c>
      <c r="J58" s="30"/>
      <c r="K58" s="3"/>
      <c r="L58" s="2"/>
      <c r="M58" s="13">
        <f t="shared" si="5"/>
        <v>0</v>
      </c>
      <c r="N58" s="14">
        <f t="shared" si="1"/>
        <v>-1</v>
      </c>
      <c r="O58" s="13">
        <f t="shared" si="6"/>
        <v>0</v>
      </c>
      <c r="P58" s="14">
        <f t="shared" si="2"/>
        <v>-1</v>
      </c>
      <c r="Q58" s="8"/>
      <c r="T58" s="39"/>
    </row>
    <row r="59" spans="1:20" x14ac:dyDescent="0.3">
      <c r="A59" s="9"/>
      <c r="B59" s="67" t="s">
        <v>132</v>
      </c>
      <c r="C59" s="10"/>
      <c r="D59" s="11"/>
      <c r="E59" s="11"/>
      <c r="F59" s="11"/>
      <c r="G59" s="69" t="s">
        <v>106</v>
      </c>
      <c r="H59" s="70">
        <v>1570</v>
      </c>
      <c r="I59" s="74">
        <v>1918.4</v>
      </c>
      <c r="J59" s="30"/>
      <c r="K59" s="3"/>
      <c r="L59" s="2"/>
      <c r="M59" s="13">
        <f t="shared" si="5"/>
        <v>0</v>
      </c>
      <c r="N59" s="14">
        <f t="shared" si="1"/>
        <v>-1</v>
      </c>
      <c r="O59" s="13">
        <f t="shared" si="6"/>
        <v>0</v>
      </c>
      <c r="P59" s="14">
        <f t="shared" si="2"/>
        <v>-1</v>
      </c>
      <c r="Q59" s="8"/>
      <c r="T59" s="39"/>
    </row>
    <row r="60" spans="1:20" x14ac:dyDescent="0.3">
      <c r="A60" s="9"/>
      <c r="B60" s="67" t="s">
        <v>133</v>
      </c>
      <c r="C60" s="10"/>
      <c r="D60" s="11"/>
      <c r="E60" s="11"/>
      <c r="F60" s="11"/>
      <c r="G60" s="69" t="s">
        <v>106</v>
      </c>
      <c r="H60" s="70">
        <v>1078</v>
      </c>
      <c r="I60" s="74">
        <v>1201.5999999999999</v>
      </c>
      <c r="J60" s="30"/>
      <c r="K60" s="3"/>
      <c r="L60" s="2"/>
      <c r="M60" s="13">
        <f t="shared" si="5"/>
        <v>0</v>
      </c>
      <c r="N60" s="14">
        <f t="shared" si="1"/>
        <v>-1</v>
      </c>
      <c r="O60" s="13">
        <f t="shared" si="6"/>
        <v>0</v>
      </c>
      <c r="P60" s="14">
        <f t="shared" si="2"/>
        <v>-1</v>
      </c>
      <c r="Q60" s="8"/>
      <c r="T60" s="39"/>
    </row>
    <row r="61" spans="1:20" x14ac:dyDescent="0.3">
      <c r="A61" s="9"/>
      <c r="B61" s="67" t="s">
        <v>134</v>
      </c>
      <c r="C61" s="10"/>
      <c r="D61" s="11"/>
      <c r="E61" s="11"/>
      <c r="F61" s="11"/>
      <c r="G61" s="69" t="s">
        <v>106</v>
      </c>
      <c r="H61" s="70">
        <v>2838</v>
      </c>
      <c r="I61" s="74">
        <v>3217.6</v>
      </c>
      <c r="J61" s="30"/>
      <c r="K61" s="3"/>
      <c r="L61" s="2"/>
      <c r="M61" s="13">
        <f t="shared" si="5"/>
        <v>0</v>
      </c>
      <c r="N61" s="14">
        <f t="shared" si="1"/>
        <v>-1</v>
      </c>
      <c r="O61" s="13">
        <f t="shared" si="6"/>
        <v>0</v>
      </c>
      <c r="P61" s="14">
        <f t="shared" si="2"/>
        <v>-1</v>
      </c>
      <c r="Q61" s="8"/>
      <c r="T61" s="39"/>
    </row>
    <row r="62" spans="1:20" x14ac:dyDescent="0.3">
      <c r="A62" s="9"/>
      <c r="B62" s="67" t="s">
        <v>135</v>
      </c>
      <c r="C62" s="10"/>
      <c r="D62" s="11"/>
      <c r="E62" s="11"/>
      <c r="F62" s="11"/>
      <c r="G62" s="69" t="s">
        <v>106</v>
      </c>
      <c r="H62" s="70">
        <v>2194</v>
      </c>
      <c r="I62" s="74">
        <v>2400</v>
      </c>
      <c r="J62" s="30"/>
      <c r="K62" s="3"/>
      <c r="L62" s="2"/>
      <c r="M62" s="13">
        <f t="shared" si="5"/>
        <v>0</v>
      </c>
      <c r="N62" s="14">
        <f t="shared" si="1"/>
        <v>-1</v>
      </c>
      <c r="O62" s="13">
        <f t="shared" si="6"/>
        <v>0</v>
      </c>
      <c r="P62" s="14">
        <f t="shared" si="2"/>
        <v>-1</v>
      </c>
      <c r="Q62" s="8"/>
      <c r="T62" s="39"/>
    </row>
    <row r="63" spans="1:20" x14ac:dyDescent="0.3">
      <c r="A63" s="9"/>
      <c r="B63" s="67" t="s">
        <v>136</v>
      </c>
      <c r="C63" s="10"/>
      <c r="D63" s="11"/>
      <c r="E63" s="11"/>
      <c r="F63" s="11"/>
      <c r="G63" s="71" t="s">
        <v>60</v>
      </c>
      <c r="H63" s="70">
        <v>2017</v>
      </c>
      <c r="I63" s="74">
        <v>2200.1999999999998</v>
      </c>
      <c r="J63" s="30"/>
      <c r="K63" s="3"/>
      <c r="L63" s="2"/>
      <c r="M63" s="13">
        <f t="shared" si="5"/>
        <v>0</v>
      </c>
      <c r="N63" s="14">
        <f t="shared" si="1"/>
        <v>-1</v>
      </c>
      <c r="O63" s="13">
        <f t="shared" si="6"/>
        <v>0</v>
      </c>
      <c r="P63" s="14">
        <f t="shared" si="2"/>
        <v>-1</v>
      </c>
      <c r="Q63" s="8"/>
      <c r="T63" s="39"/>
    </row>
    <row r="64" spans="1:20" x14ac:dyDescent="0.3">
      <c r="A64" s="9"/>
      <c r="B64" s="67" t="s">
        <v>137</v>
      </c>
      <c r="C64" s="10"/>
      <c r="D64" s="11"/>
      <c r="E64" s="11"/>
      <c r="F64" s="11"/>
      <c r="G64" s="71" t="s">
        <v>60</v>
      </c>
      <c r="H64" s="70">
        <v>1482</v>
      </c>
      <c r="I64" s="74">
        <v>1585</v>
      </c>
      <c r="J64" s="30"/>
      <c r="K64" s="3"/>
      <c r="L64" s="2"/>
      <c r="M64" s="13">
        <f t="shared" si="5"/>
        <v>0</v>
      </c>
      <c r="N64" s="14">
        <f t="shared" si="1"/>
        <v>-1</v>
      </c>
      <c r="O64" s="13">
        <f t="shared" si="6"/>
        <v>0</v>
      </c>
      <c r="P64" s="14">
        <f t="shared" si="2"/>
        <v>-1</v>
      </c>
      <c r="Q64" s="8"/>
      <c r="T64" s="39"/>
    </row>
    <row r="65" spans="1:20" x14ac:dyDescent="0.3">
      <c r="A65" s="9"/>
      <c r="B65" s="67" t="s">
        <v>138</v>
      </c>
      <c r="C65" s="10"/>
      <c r="D65" s="11"/>
      <c r="E65" s="11"/>
      <c r="F65" s="11"/>
      <c r="G65" s="71" t="s">
        <v>60</v>
      </c>
      <c r="H65" s="70">
        <v>1156</v>
      </c>
      <c r="I65" s="74">
        <v>1380</v>
      </c>
      <c r="J65" s="30"/>
      <c r="K65" s="3"/>
      <c r="L65" s="2"/>
      <c r="M65" s="13">
        <f t="shared" si="5"/>
        <v>0</v>
      </c>
      <c r="N65" s="14">
        <f t="shared" si="1"/>
        <v>-1</v>
      </c>
      <c r="O65" s="13">
        <f t="shared" si="6"/>
        <v>0</v>
      </c>
      <c r="P65" s="14">
        <f t="shared" si="2"/>
        <v>-1</v>
      </c>
      <c r="Q65" s="8"/>
      <c r="T65" s="39"/>
    </row>
    <row r="66" spans="1:20" x14ac:dyDescent="0.3">
      <c r="A66" s="9"/>
      <c r="B66" s="67" t="s">
        <v>139</v>
      </c>
      <c r="C66" s="10"/>
      <c r="D66" s="11"/>
      <c r="E66" s="11"/>
      <c r="F66" s="11"/>
      <c r="G66" s="71" t="s">
        <v>60</v>
      </c>
      <c r="H66" s="70">
        <v>1818</v>
      </c>
      <c r="I66" s="74">
        <v>1989</v>
      </c>
      <c r="J66" s="30"/>
      <c r="K66" s="3"/>
      <c r="L66" s="2"/>
      <c r="M66" s="13">
        <f t="shared" si="5"/>
        <v>0</v>
      </c>
      <c r="N66" s="14">
        <f t="shared" si="1"/>
        <v>-1</v>
      </c>
      <c r="O66" s="13">
        <f t="shared" si="6"/>
        <v>0</v>
      </c>
      <c r="P66" s="14">
        <f t="shared" si="2"/>
        <v>-1</v>
      </c>
      <c r="Q66" s="8"/>
      <c r="T66" s="39"/>
    </row>
    <row r="67" spans="1:20" x14ac:dyDescent="0.3">
      <c r="A67" s="9"/>
      <c r="B67" s="67" t="s">
        <v>140</v>
      </c>
      <c r="C67" s="10"/>
      <c r="D67" s="11"/>
      <c r="E67" s="11"/>
      <c r="F67" s="11"/>
      <c r="G67" s="71" t="s">
        <v>60</v>
      </c>
      <c r="H67" s="70">
        <v>1795</v>
      </c>
      <c r="I67" s="74">
        <v>1920.8</v>
      </c>
      <c r="J67" s="30"/>
      <c r="K67" s="3"/>
      <c r="L67" s="2"/>
      <c r="M67" s="13">
        <f t="shared" si="5"/>
        <v>0</v>
      </c>
      <c r="N67" s="14">
        <f t="shared" si="1"/>
        <v>-1</v>
      </c>
      <c r="O67" s="13">
        <f t="shared" si="6"/>
        <v>0</v>
      </c>
      <c r="P67" s="14">
        <f t="shared" si="2"/>
        <v>-1</v>
      </c>
      <c r="Q67" s="8"/>
      <c r="T67" s="39"/>
    </row>
    <row r="68" spans="1:20" x14ac:dyDescent="0.3">
      <c r="A68" s="9"/>
      <c r="B68" s="67" t="s">
        <v>141</v>
      </c>
      <c r="C68" s="10"/>
      <c r="D68" s="11"/>
      <c r="E68" s="11"/>
      <c r="F68" s="11"/>
      <c r="G68" s="71" t="s">
        <v>60</v>
      </c>
      <c r="H68" s="70">
        <v>1307</v>
      </c>
      <c r="I68" s="74">
        <v>1402.4</v>
      </c>
      <c r="J68" s="30"/>
      <c r="K68" s="3"/>
      <c r="L68" s="2"/>
      <c r="M68" s="13">
        <f t="shared" si="5"/>
        <v>0</v>
      </c>
      <c r="N68" s="14">
        <f t="shared" si="1"/>
        <v>-1</v>
      </c>
      <c r="O68" s="13">
        <f t="shared" si="6"/>
        <v>0</v>
      </c>
      <c r="P68" s="14">
        <f t="shared" si="2"/>
        <v>-1</v>
      </c>
      <c r="Q68" s="8"/>
      <c r="T68" s="39"/>
    </row>
    <row r="69" spans="1:20" x14ac:dyDescent="0.3">
      <c r="A69" s="9"/>
      <c r="B69" s="67" t="s">
        <v>142</v>
      </c>
      <c r="C69" s="10"/>
      <c r="D69" s="11"/>
      <c r="E69" s="11"/>
      <c r="F69" s="11"/>
      <c r="G69" s="71" t="s">
        <v>60</v>
      </c>
      <c r="H69" s="70">
        <v>845</v>
      </c>
      <c r="I69" s="74">
        <v>904.8</v>
      </c>
      <c r="J69" s="30"/>
      <c r="K69" s="3"/>
      <c r="L69" s="2"/>
      <c r="M69" s="13">
        <f t="shared" si="5"/>
        <v>0</v>
      </c>
      <c r="N69" s="14">
        <f t="shared" si="1"/>
        <v>-1</v>
      </c>
      <c r="O69" s="13">
        <f t="shared" si="6"/>
        <v>0</v>
      </c>
      <c r="P69" s="14">
        <f t="shared" si="2"/>
        <v>-1</v>
      </c>
      <c r="Q69" s="8"/>
      <c r="T69" s="39"/>
    </row>
    <row r="70" spans="1:20" x14ac:dyDescent="0.3">
      <c r="A70" s="9"/>
      <c r="B70" s="67" t="s">
        <v>143</v>
      </c>
      <c r="C70" s="10"/>
      <c r="D70" s="11"/>
      <c r="E70" s="11"/>
      <c r="F70" s="11"/>
      <c r="G70" s="71" t="s">
        <v>60</v>
      </c>
      <c r="H70" s="70">
        <v>525</v>
      </c>
      <c r="I70" s="74">
        <v>561</v>
      </c>
      <c r="J70" s="30"/>
      <c r="K70" s="3"/>
      <c r="L70" s="2"/>
      <c r="M70" s="13">
        <f t="shared" si="5"/>
        <v>0</v>
      </c>
      <c r="N70" s="14">
        <f t="shared" si="1"/>
        <v>-1</v>
      </c>
      <c r="O70" s="13">
        <f t="shared" si="6"/>
        <v>0</v>
      </c>
      <c r="P70" s="14">
        <f t="shared" si="2"/>
        <v>-1</v>
      </c>
      <c r="Q70" s="8"/>
      <c r="T70" s="39"/>
    </row>
    <row r="71" spans="1:20" ht="28" x14ac:dyDescent="0.3">
      <c r="A71" s="9"/>
      <c r="B71" s="67" t="s">
        <v>144</v>
      </c>
      <c r="C71" s="10"/>
      <c r="D71" s="11"/>
      <c r="E71" s="11"/>
      <c r="F71" s="11"/>
      <c r="G71" s="71" t="s">
        <v>64</v>
      </c>
      <c r="H71" s="70">
        <v>2327</v>
      </c>
      <c r="I71" s="74">
        <v>2489.8000000000002</v>
      </c>
      <c r="J71" s="30"/>
      <c r="K71" s="3"/>
      <c r="L71" s="2"/>
      <c r="M71" s="13">
        <f t="shared" si="5"/>
        <v>0</v>
      </c>
      <c r="N71" s="14">
        <f t="shared" si="1"/>
        <v>-1</v>
      </c>
      <c r="O71" s="13">
        <f t="shared" si="6"/>
        <v>0</v>
      </c>
      <c r="P71" s="14">
        <f t="shared" si="2"/>
        <v>-1</v>
      </c>
      <c r="Q71" s="8"/>
      <c r="T71" s="39"/>
    </row>
    <row r="72" spans="1:20" ht="28" x14ac:dyDescent="0.3">
      <c r="A72" s="9"/>
      <c r="B72" s="67" t="s">
        <v>145</v>
      </c>
      <c r="C72" s="10"/>
      <c r="D72" s="11"/>
      <c r="E72" s="11"/>
      <c r="F72" s="11"/>
      <c r="G72" s="71" t="s">
        <v>64</v>
      </c>
      <c r="H72" s="70">
        <v>2132</v>
      </c>
      <c r="I72" s="74">
        <v>2413.1999999999998</v>
      </c>
      <c r="J72" s="30"/>
      <c r="K72" s="3"/>
      <c r="L72" s="2"/>
      <c r="M72" s="13">
        <f t="shared" si="5"/>
        <v>0</v>
      </c>
      <c r="N72" s="14">
        <f t="shared" si="1"/>
        <v>-1</v>
      </c>
      <c r="O72" s="13">
        <f t="shared" si="6"/>
        <v>0</v>
      </c>
      <c r="P72" s="14">
        <f t="shared" si="2"/>
        <v>-1</v>
      </c>
      <c r="Q72" s="8"/>
      <c r="T72" s="39"/>
    </row>
    <row r="73" spans="1:20" ht="28" x14ac:dyDescent="0.3">
      <c r="A73" s="9"/>
      <c r="B73" s="67" t="s">
        <v>146</v>
      </c>
      <c r="C73" s="10"/>
      <c r="D73" s="11"/>
      <c r="E73" s="11"/>
      <c r="F73" s="11"/>
      <c r="G73" s="71" t="s">
        <v>64</v>
      </c>
      <c r="H73" s="70">
        <v>1711</v>
      </c>
      <c r="I73" s="74">
        <v>1892</v>
      </c>
      <c r="J73" s="30"/>
      <c r="K73" s="3"/>
      <c r="L73" s="2"/>
      <c r="M73" s="13">
        <f t="shared" si="5"/>
        <v>0</v>
      </c>
      <c r="N73" s="14">
        <f t="shared" si="1"/>
        <v>-1</v>
      </c>
      <c r="O73" s="13">
        <f t="shared" si="6"/>
        <v>0</v>
      </c>
      <c r="P73" s="14">
        <f t="shared" si="2"/>
        <v>-1</v>
      </c>
      <c r="Q73" s="8"/>
      <c r="T73" s="39"/>
    </row>
    <row r="74" spans="1:20" ht="28" x14ac:dyDescent="0.3">
      <c r="A74" s="9"/>
      <c r="B74" s="67" t="s">
        <v>147</v>
      </c>
      <c r="C74" s="10"/>
      <c r="D74" s="11"/>
      <c r="E74" s="11"/>
      <c r="F74" s="11"/>
      <c r="G74" s="71" t="s">
        <v>64</v>
      </c>
      <c r="H74" s="70">
        <v>1364</v>
      </c>
      <c r="I74" s="74">
        <v>1477.8</v>
      </c>
      <c r="J74" s="30"/>
      <c r="K74" s="3"/>
      <c r="L74" s="2"/>
      <c r="M74" s="13">
        <f t="shared" si="5"/>
        <v>0</v>
      </c>
      <c r="N74" s="14">
        <f t="shared" si="1"/>
        <v>-1</v>
      </c>
      <c r="O74" s="13">
        <f t="shared" si="6"/>
        <v>0</v>
      </c>
      <c r="P74" s="14">
        <f t="shared" si="2"/>
        <v>-1</v>
      </c>
      <c r="Q74" s="8"/>
      <c r="T74" s="39"/>
    </row>
    <row r="75" spans="1:20" ht="28" x14ac:dyDescent="0.3">
      <c r="A75" s="9"/>
      <c r="B75" s="67" t="s">
        <v>148</v>
      </c>
      <c r="C75" s="10"/>
      <c r="D75" s="11"/>
      <c r="E75" s="11"/>
      <c r="F75" s="11"/>
      <c r="G75" s="71" t="s">
        <v>64</v>
      </c>
      <c r="H75" s="70">
        <v>2542</v>
      </c>
      <c r="I75" s="74">
        <v>2727</v>
      </c>
      <c r="J75" s="30"/>
      <c r="K75" s="3"/>
      <c r="L75" s="2"/>
      <c r="M75" s="13">
        <f t="shared" si="5"/>
        <v>0</v>
      </c>
      <c r="N75" s="14">
        <f t="shared" si="1"/>
        <v>-1</v>
      </c>
      <c r="O75" s="13">
        <f t="shared" si="6"/>
        <v>0</v>
      </c>
      <c r="P75" s="14">
        <f t="shared" si="2"/>
        <v>-1</v>
      </c>
      <c r="Q75" s="8"/>
      <c r="T75" s="39"/>
    </row>
    <row r="76" spans="1:20" x14ac:dyDescent="0.3">
      <c r="A76" s="9"/>
      <c r="B76" s="67" t="s">
        <v>149</v>
      </c>
      <c r="C76" s="10"/>
      <c r="D76" s="11"/>
      <c r="E76" s="11"/>
      <c r="F76" s="11"/>
      <c r="G76" s="69" t="s">
        <v>82</v>
      </c>
      <c r="H76" s="70">
        <v>1537</v>
      </c>
      <c r="I76" s="74">
        <v>1655.6</v>
      </c>
      <c r="J76" s="30"/>
      <c r="K76" s="3"/>
      <c r="L76" s="2"/>
      <c r="M76" s="13">
        <f t="shared" si="5"/>
        <v>0</v>
      </c>
      <c r="N76" s="14">
        <f t="shared" si="1"/>
        <v>-1</v>
      </c>
      <c r="O76" s="13">
        <f t="shared" si="6"/>
        <v>0</v>
      </c>
      <c r="P76" s="14">
        <f t="shared" si="2"/>
        <v>-1</v>
      </c>
      <c r="Q76" s="8"/>
      <c r="T76" s="39"/>
    </row>
    <row r="77" spans="1:20" x14ac:dyDescent="0.3">
      <c r="A77" s="9"/>
      <c r="B77" s="67" t="s">
        <v>150</v>
      </c>
      <c r="C77" s="10"/>
      <c r="D77" s="11"/>
      <c r="E77" s="11"/>
      <c r="F77" s="11"/>
      <c r="G77" s="69" t="s">
        <v>82</v>
      </c>
      <c r="H77" s="70">
        <v>1476</v>
      </c>
      <c r="I77" s="74">
        <v>1799.4</v>
      </c>
      <c r="J77" s="30"/>
      <c r="K77" s="3"/>
      <c r="L77" s="2"/>
      <c r="M77" s="13">
        <f t="shared" si="5"/>
        <v>0</v>
      </c>
      <c r="N77" s="14">
        <f t="shared" si="1"/>
        <v>-1</v>
      </c>
      <c r="O77" s="13">
        <f t="shared" si="6"/>
        <v>0</v>
      </c>
      <c r="P77" s="14">
        <f t="shared" si="2"/>
        <v>-1</v>
      </c>
      <c r="Q77" s="8"/>
      <c r="T77" s="39"/>
    </row>
    <row r="78" spans="1:20" x14ac:dyDescent="0.3">
      <c r="A78" s="9"/>
      <c r="B78" s="67" t="s">
        <v>151</v>
      </c>
      <c r="C78" s="10"/>
      <c r="D78" s="11"/>
      <c r="E78" s="11"/>
      <c r="F78" s="11"/>
      <c r="G78" s="69" t="s">
        <v>82</v>
      </c>
      <c r="H78" s="70">
        <v>706</v>
      </c>
      <c r="I78" s="74">
        <v>756.8</v>
      </c>
      <c r="J78" s="30"/>
      <c r="K78" s="3"/>
      <c r="L78" s="2"/>
      <c r="M78" s="13">
        <f t="shared" ref="M78:M91" si="7">IF(K78="",0,(SUMIF($G$20:$G$91,K78,$H$20:$H$91)))</f>
        <v>0</v>
      </c>
      <c r="N78" s="14">
        <f t="shared" si="1"/>
        <v>-1</v>
      </c>
      <c r="O78" s="13">
        <f t="shared" ref="O78:O91" si="8">IF(K78="",0,(SUMIF($G$19:$G$91,K78,$I$19:$I$91)))</f>
        <v>0</v>
      </c>
      <c r="P78" s="14">
        <f t="shared" si="2"/>
        <v>-1</v>
      </c>
      <c r="Q78" s="8"/>
      <c r="T78" s="39"/>
    </row>
    <row r="79" spans="1:20" x14ac:dyDescent="0.3">
      <c r="A79" s="9"/>
      <c r="B79" s="67" t="s">
        <v>152</v>
      </c>
      <c r="C79" s="10"/>
      <c r="D79" s="11"/>
      <c r="E79" s="11"/>
      <c r="F79" s="11"/>
      <c r="G79" s="69" t="s">
        <v>82</v>
      </c>
      <c r="H79" s="70">
        <v>2129</v>
      </c>
      <c r="I79" s="74">
        <v>2466.8000000000002</v>
      </c>
      <c r="J79" s="30"/>
      <c r="K79" s="3"/>
      <c r="L79" s="2"/>
      <c r="M79" s="13">
        <f t="shared" si="7"/>
        <v>0</v>
      </c>
      <c r="N79" s="14">
        <f t="shared" ref="N79:N91" si="9">IF(K79="",-1,(-($L$6-(M79/L79))/$L$6))</f>
        <v>-1</v>
      </c>
      <c r="O79" s="13">
        <f t="shared" si="8"/>
        <v>0</v>
      </c>
      <c r="P79" s="14">
        <f t="shared" ref="P79:P91" si="10">IF(K79="",-1,(-($M$6-(O79/L79))/$M$6))</f>
        <v>-1</v>
      </c>
      <c r="Q79" s="8"/>
      <c r="T79" s="39"/>
    </row>
    <row r="80" spans="1:20" x14ac:dyDescent="0.3">
      <c r="A80" s="9"/>
      <c r="B80" s="67" t="s">
        <v>153</v>
      </c>
      <c r="C80" s="10"/>
      <c r="D80" s="11"/>
      <c r="E80" s="11"/>
      <c r="F80" s="11"/>
      <c r="G80" s="69" t="s">
        <v>82</v>
      </c>
      <c r="H80" s="70">
        <v>1168</v>
      </c>
      <c r="I80" s="74">
        <v>1295.8</v>
      </c>
      <c r="J80" s="30"/>
      <c r="K80" s="3"/>
      <c r="L80" s="2"/>
      <c r="M80" s="13">
        <f t="shared" si="7"/>
        <v>0</v>
      </c>
      <c r="N80" s="14">
        <f t="shared" si="9"/>
        <v>-1</v>
      </c>
      <c r="O80" s="13">
        <f t="shared" si="8"/>
        <v>0</v>
      </c>
      <c r="P80" s="14">
        <f t="shared" si="10"/>
        <v>-1</v>
      </c>
      <c r="Q80" s="8"/>
      <c r="T80" s="39"/>
    </row>
    <row r="81" spans="1:20" x14ac:dyDescent="0.3">
      <c r="A81" s="9"/>
      <c r="B81" s="67" t="s">
        <v>154</v>
      </c>
      <c r="C81" s="10"/>
      <c r="D81" s="11"/>
      <c r="E81" s="11"/>
      <c r="F81" s="11"/>
      <c r="G81" s="69" t="s">
        <v>82</v>
      </c>
      <c r="H81" s="70">
        <v>1085</v>
      </c>
      <c r="I81" s="74">
        <v>1178</v>
      </c>
      <c r="J81" s="30"/>
      <c r="K81" s="3"/>
      <c r="L81" s="2"/>
      <c r="M81" s="13">
        <f t="shared" si="7"/>
        <v>0</v>
      </c>
      <c r="N81" s="14">
        <f t="shared" si="9"/>
        <v>-1</v>
      </c>
      <c r="O81" s="13">
        <f t="shared" si="8"/>
        <v>0</v>
      </c>
      <c r="P81" s="14">
        <f t="shared" si="10"/>
        <v>-1</v>
      </c>
      <c r="Q81" s="8"/>
      <c r="T81" s="39"/>
    </row>
    <row r="82" spans="1:20" x14ac:dyDescent="0.3">
      <c r="A82" s="9"/>
      <c r="B82" s="67" t="s">
        <v>155</v>
      </c>
      <c r="C82" s="10"/>
      <c r="D82" s="11"/>
      <c r="E82" s="11"/>
      <c r="F82" s="11"/>
      <c r="G82" s="69" t="s">
        <v>82</v>
      </c>
      <c r="H82" s="70">
        <v>1626</v>
      </c>
      <c r="I82" s="74">
        <v>1739</v>
      </c>
      <c r="J82" s="30"/>
      <c r="K82" s="3"/>
      <c r="L82" s="2"/>
      <c r="M82" s="13">
        <f t="shared" si="7"/>
        <v>0</v>
      </c>
      <c r="N82" s="14">
        <f t="shared" si="9"/>
        <v>-1</v>
      </c>
      <c r="O82" s="13">
        <f t="shared" si="8"/>
        <v>0</v>
      </c>
      <c r="P82" s="14">
        <f t="shared" si="10"/>
        <v>-1</v>
      </c>
      <c r="Q82" s="8"/>
      <c r="T82" s="39"/>
    </row>
    <row r="83" spans="1:20" x14ac:dyDescent="0.3">
      <c r="A83" s="9"/>
      <c r="B83" s="67" t="s">
        <v>156</v>
      </c>
      <c r="C83" s="10"/>
      <c r="D83" s="11"/>
      <c r="E83" s="11"/>
      <c r="F83" s="11"/>
      <c r="G83" s="69" t="s">
        <v>90</v>
      </c>
      <c r="H83" s="70">
        <v>1082</v>
      </c>
      <c r="I83" s="74">
        <v>1182.2</v>
      </c>
      <c r="J83" s="30"/>
      <c r="K83" s="3"/>
      <c r="L83" s="2"/>
      <c r="M83" s="13">
        <f t="shared" si="7"/>
        <v>0</v>
      </c>
      <c r="N83" s="14">
        <f t="shared" si="9"/>
        <v>-1</v>
      </c>
      <c r="O83" s="13">
        <f t="shared" si="8"/>
        <v>0</v>
      </c>
      <c r="P83" s="14">
        <f t="shared" si="10"/>
        <v>-1</v>
      </c>
      <c r="Q83" s="8"/>
      <c r="T83" s="39"/>
    </row>
    <row r="84" spans="1:20" x14ac:dyDescent="0.3">
      <c r="A84" s="9"/>
      <c r="B84" s="67" t="s">
        <v>157</v>
      </c>
      <c r="C84" s="10"/>
      <c r="D84" s="11"/>
      <c r="E84" s="11"/>
      <c r="F84" s="11"/>
      <c r="G84" s="69" t="s">
        <v>90</v>
      </c>
      <c r="H84" s="70">
        <v>1949</v>
      </c>
      <c r="I84" s="74">
        <v>2098.4</v>
      </c>
      <c r="J84" s="30"/>
      <c r="K84" s="3"/>
      <c r="L84" s="2"/>
      <c r="M84" s="13">
        <f t="shared" si="7"/>
        <v>0</v>
      </c>
      <c r="N84" s="14">
        <f t="shared" si="9"/>
        <v>-1</v>
      </c>
      <c r="O84" s="13">
        <f t="shared" si="8"/>
        <v>0</v>
      </c>
      <c r="P84" s="14">
        <f t="shared" si="10"/>
        <v>-1</v>
      </c>
      <c r="Q84" s="8"/>
      <c r="T84" s="39"/>
    </row>
    <row r="85" spans="1:20" x14ac:dyDescent="0.3">
      <c r="A85" s="9"/>
      <c r="B85" s="67" t="s">
        <v>158</v>
      </c>
      <c r="C85" s="10"/>
      <c r="D85" s="11"/>
      <c r="E85" s="11"/>
      <c r="F85" s="11"/>
      <c r="G85" s="69" t="s">
        <v>90</v>
      </c>
      <c r="H85" s="70">
        <v>1113</v>
      </c>
      <c r="I85" s="74">
        <v>1208</v>
      </c>
      <c r="J85" s="30"/>
      <c r="K85" s="3"/>
      <c r="L85" s="2"/>
      <c r="M85" s="13">
        <f t="shared" si="7"/>
        <v>0</v>
      </c>
      <c r="N85" s="14">
        <f t="shared" si="9"/>
        <v>-1</v>
      </c>
      <c r="O85" s="13">
        <f t="shared" si="8"/>
        <v>0</v>
      </c>
      <c r="P85" s="14">
        <f t="shared" si="10"/>
        <v>-1</v>
      </c>
      <c r="Q85" s="8"/>
    </row>
    <row r="86" spans="1:20" x14ac:dyDescent="0.3">
      <c r="A86" s="9"/>
      <c r="B86" s="67" t="s">
        <v>159</v>
      </c>
      <c r="C86" s="10"/>
      <c r="D86" s="11"/>
      <c r="E86" s="11"/>
      <c r="F86" s="11"/>
      <c r="G86" s="69" t="s">
        <v>90</v>
      </c>
      <c r="H86" s="70">
        <v>2085</v>
      </c>
      <c r="I86" s="74">
        <v>2232.6</v>
      </c>
      <c r="J86" s="30"/>
      <c r="K86" s="3"/>
      <c r="L86" s="2"/>
      <c r="M86" s="13">
        <f t="shared" si="7"/>
        <v>0</v>
      </c>
      <c r="N86" s="14">
        <f t="shared" si="9"/>
        <v>-1</v>
      </c>
      <c r="O86" s="13">
        <f t="shared" si="8"/>
        <v>0</v>
      </c>
      <c r="P86" s="14">
        <f t="shared" si="10"/>
        <v>-1</v>
      </c>
      <c r="Q86" s="8"/>
    </row>
    <row r="87" spans="1:20" x14ac:dyDescent="0.3">
      <c r="A87" s="9"/>
      <c r="B87" s="67" t="s">
        <v>160</v>
      </c>
      <c r="C87" s="10"/>
      <c r="D87" s="11"/>
      <c r="E87" s="11"/>
      <c r="F87" s="11"/>
      <c r="G87" s="69" t="s">
        <v>90</v>
      </c>
      <c r="H87" s="70">
        <v>1841</v>
      </c>
      <c r="I87" s="74">
        <v>2085</v>
      </c>
      <c r="J87" s="30"/>
      <c r="K87" s="3"/>
      <c r="L87" s="2"/>
      <c r="M87" s="13">
        <f t="shared" si="7"/>
        <v>0</v>
      </c>
      <c r="N87" s="14">
        <f t="shared" si="9"/>
        <v>-1</v>
      </c>
      <c r="O87" s="13">
        <f t="shared" si="8"/>
        <v>0</v>
      </c>
      <c r="P87" s="14">
        <f t="shared" si="10"/>
        <v>-1</v>
      </c>
      <c r="Q87" s="8"/>
    </row>
    <row r="88" spans="1:20" x14ac:dyDescent="0.3">
      <c r="A88" s="9"/>
      <c r="B88" s="67" t="s">
        <v>161</v>
      </c>
      <c r="C88" s="10"/>
      <c r="D88" s="11"/>
      <c r="E88" s="11"/>
      <c r="F88" s="11"/>
      <c r="G88" s="69" t="s">
        <v>90</v>
      </c>
      <c r="H88" s="70">
        <v>670</v>
      </c>
      <c r="I88" s="74">
        <v>717.8</v>
      </c>
      <c r="J88" s="30"/>
      <c r="K88" s="3"/>
      <c r="L88" s="2"/>
      <c r="M88" s="13">
        <f t="shared" si="7"/>
        <v>0</v>
      </c>
      <c r="N88" s="14">
        <f t="shared" si="9"/>
        <v>-1</v>
      </c>
      <c r="O88" s="13">
        <f t="shared" si="8"/>
        <v>0</v>
      </c>
      <c r="P88" s="14">
        <f t="shared" si="10"/>
        <v>-1</v>
      </c>
      <c r="Q88" s="8"/>
    </row>
    <row r="89" spans="1:20" x14ac:dyDescent="0.3">
      <c r="A89" s="9"/>
      <c r="B89" s="67" t="s">
        <v>162</v>
      </c>
      <c r="C89" s="10"/>
      <c r="D89" s="11"/>
      <c r="E89" s="11"/>
      <c r="F89" s="11"/>
      <c r="G89" s="69" t="s">
        <v>92</v>
      </c>
      <c r="H89" s="70">
        <v>1857</v>
      </c>
      <c r="I89" s="74">
        <v>2036.4</v>
      </c>
      <c r="J89" s="30"/>
      <c r="K89" s="3"/>
      <c r="L89" s="2"/>
      <c r="M89" s="13">
        <f t="shared" si="7"/>
        <v>0</v>
      </c>
      <c r="N89" s="14">
        <f t="shared" si="9"/>
        <v>-1</v>
      </c>
      <c r="O89" s="13">
        <f t="shared" si="8"/>
        <v>0</v>
      </c>
      <c r="P89" s="14">
        <f t="shared" si="10"/>
        <v>-1</v>
      </c>
      <c r="Q89" s="8"/>
    </row>
    <row r="90" spans="1:20" x14ac:dyDescent="0.3">
      <c r="A90" s="9"/>
      <c r="B90" s="67" t="s">
        <v>163</v>
      </c>
      <c r="C90" s="10"/>
      <c r="D90" s="11"/>
      <c r="E90" s="11"/>
      <c r="F90" s="11"/>
      <c r="G90" s="69" t="s">
        <v>92</v>
      </c>
      <c r="H90" s="70">
        <v>2152</v>
      </c>
      <c r="I90" s="74">
        <v>2324.4</v>
      </c>
      <c r="J90" s="30"/>
      <c r="K90" s="3"/>
      <c r="L90" s="2"/>
      <c r="M90" s="13">
        <f t="shared" si="7"/>
        <v>0</v>
      </c>
      <c r="N90" s="14">
        <f t="shared" si="9"/>
        <v>-1</v>
      </c>
      <c r="O90" s="13">
        <f t="shared" si="8"/>
        <v>0</v>
      </c>
      <c r="P90" s="14">
        <f t="shared" si="10"/>
        <v>-1</v>
      </c>
      <c r="Q90" s="8"/>
    </row>
    <row r="91" spans="1:20" x14ac:dyDescent="0.3">
      <c r="A91" s="9"/>
      <c r="B91" s="67" t="s">
        <v>164</v>
      </c>
      <c r="C91" s="10"/>
      <c r="D91" s="11"/>
      <c r="E91" s="11"/>
      <c r="F91" s="11"/>
      <c r="G91" s="69" t="s">
        <v>92</v>
      </c>
      <c r="H91" s="70">
        <v>808</v>
      </c>
      <c r="I91" s="74">
        <v>889.2</v>
      </c>
      <c r="J91" s="30"/>
      <c r="K91" s="3"/>
      <c r="L91" s="2"/>
      <c r="M91" s="13">
        <f t="shared" si="7"/>
        <v>0</v>
      </c>
      <c r="N91" s="14">
        <f t="shared" si="9"/>
        <v>-1</v>
      </c>
      <c r="O91" s="13">
        <f t="shared" si="8"/>
        <v>0</v>
      </c>
      <c r="P91" s="14">
        <f t="shared" si="10"/>
        <v>-1</v>
      </c>
      <c r="Q91" s="8"/>
    </row>
    <row r="92" spans="1:20" x14ac:dyDescent="0.3">
      <c r="B92" s="67" t="s">
        <v>165</v>
      </c>
      <c r="G92" s="69" t="s">
        <v>92</v>
      </c>
      <c r="H92" s="70">
        <v>975</v>
      </c>
      <c r="I92" s="74">
        <v>1043</v>
      </c>
    </row>
    <row r="93" spans="1:20" x14ac:dyDescent="0.3">
      <c r="B93" s="67" t="s">
        <v>166</v>
      </c>
      <c r="G93" s="69" t="s">
        <v>92</v>
      </c>
      <c r="H93" s="70">
        <v>1470</v>
      </c>
      <c r="I93" s="74">
        <v>1572</v>
      </c>
    </row>
    <row r="94" spans="1:20" x14ac:dyDescent="0.3">
      <c r="B94" s="67" t="s">
        <v>167</v>
      </c>
      <c r="G94" s="69" t="s">
        <v>92</v>
      </c>
      <c r="H94" s="70">
        <v>1503</v>
      </c>
      <c r="I94" s="74">
        <v>1637.6</v>
      </c>
    </row>
    <row r="95" spans="1:20" x14ac:dyDescent="0.3">
      <c r="B95" s="67" t="s">
        <v>168</v>
      </c>
      <c r="G95" s="69" t="s">
        <v>96</v>
      </c>
      <c r="H95" s="70">
        <v>2006</v>
      </c>
      <c r="I95" s="74">
        <v>2168.4</v>
      </c>
    </row>
    <row r="96" spans="1:20" x14ac:dyDescent="0.3">
      <c r="B96" s="67" t="s">
        <v>169</v>
      </c>
      <c r="G96" s="69" t="s">
        <v>96</v>
      </c>
      <c r="H96" s="70">
        <v>1238</v>
      </c>
      <c r="I96" s="74">
        <v>1325.8</v>
      </c>
    </row>
    <row r="97" spans="2:9" x14ac:dyDescent="0.3">
      <c r="B97" s="67" t="s">
        <v>170</v>
      </c>
      <c r="G97" s="69" t="s">
        <v>96</v>
      </c>
      <c r="H97" s="70">
        <v>1440</v>
      </c>
      <c r="I97" s="74">
        <v>1543.6</v>
      </c>
    </row>
    <row r="98" spans="2:9" x14ac:dyDescent="0.3">
      <c r="B98" s="67" t="s">
        <v>171</v>
      </c>
      <c r="G98" s="69" t="s">
        <v>96</v>
      </c>
      <c r="H98" s="70">
        <v>1784</v>
      </c>
      <c r="I98" s="74">
        <v>1926.8</v>
      </c>
    </row>
    <row r="99" spans="2:9" x14ac:dyDescent="0.3">
      <c r="B99" s="67" t="s">
        <v>172</v>
      </c>
      <c r="G99" s="69" t="s">
        <v>96</v>
      </c>
      <c r="H99" s="70">
        <v>1487</v>
      </c>
      <c r="I99" s="74">
        <v>1604.4</v>
      </c>
    </row>
    <row r="100" spans="2:9" x14ac:dyDescent="0.3">
      <c r="B100" s="67" t="s">
        <v>173</v>
      </c>
      <c r="G100" s="69" t="s">
        <v>96</v>
      </c>
      <c r="H100" s="70">
        <v>1329</v>
      </c>
      <c r="I100" s="74">
        <v>1440.8</v>
      </c>
    </row>
    <row r="101" spans="2:9" x14ac:dyDescent="0.3">
      <c r="B101" s="67" t="s">
        <v>174</v>
      </c>
      <c r="G101" s="69" t="s">
        <v>102</v>
      </c>
      <c r="H101" s="70">
        <v>2492</v>
      </c>
      <c r="I101" s="74">
        <v>2666.8</v>
      </c>
    </row>
    <row r="102" spans="2:9" x14ac:dyDescent="0.3">
      <c r="B102" s="67" t="s">
        <v>175</v>
      </c>
      <c r="G102" s="69" t="s">
        <v>102</v>
      </c>
      <c r="H102" s="70">
        <v>2030</v>
      </c>
      <c r="I102" s="74">
        <v>2174.6</v>
      </c>
    </row>
    <row r="103" spans="2:9" x14ac:dyDescent="0.3">
      <c r="B103" s="67" t="s">
        <v>176</v>
      </c>
      <c r="G103" s="69" t="s">
        <v>102</v>
      </c>
      <c r="H103" s="70">
        <v>1127</v>
      </c>
      <c r="I103" s="74">
        <v>1205</v>
      </c>
    </row>
    <row r="104" spans="2:9" x14ac:dyDescent="0.3">
      <c r="B104" s="67" t="s">
        <v>177</v>
      </c>
      <c r="G104" s="69" t="s">
        <v>102</v>
      </c>
      <c r="H104" s="70">
        <v>1425</v>
      </c>
      <c r="I104" s="74">
        <v>1621.2</v>
      </c>
    </row>
    <row r="105" spans="2:9" x14ac:dyDescent="0.3">
      <c r="B105" s="67" t="s">
        <v>178</v>
      </c>
      <c r="G105" s="69" t="s">
        <v>102</v>
      </c>
      <c r="H105" s="70">
        <v>1876</v>
      </c>
      <c r="I105" s="74">
        <v>2020.4</v>
      </c>
    </row>
    <row r="106" spans="2:9" x14ac:dyDescent="0.3">
      <c r="B106" s="67" t="s">
        <v>179</v>
      </c>
      <c r="G106" s="69" t="s">
        <v>102</v>
      </c>
      <c r="H106" s="70">
        <v>1511</v>
      </c>
      <c r="I106" s="74">
        <v>1625</v>
      </c>
    </row>
    <row r="107" spans="2:9" x14ac:dyDescent="0.3">
      <c r="B107" s="67" t="s">
        <v>180</v>
      </c>
      <c r="G107" s="71" t="s">
        <v>68</v>
      </c>
      <c r="H107" s="70">
        <v>2072</v>
      </c>
      <c r="I107" s="74">
        <v>2247.4</v>
      </c>
    </row>
    <row r="108" spans="2:9" x14ac:dyDescent="0.3">
      <c r="B108" s="67" t="s">
        <v>181</v>
      </c>
      <c r="G108" s="71" t="s">
        <v>68</v>
      </c>
      <c r="H108" s="70">
        <v>1478</v>
      </c>
      <c r="I108" s="74">
        <v>1697</v>
      </c>
    </row>
    <row r="109" spans="2:9" x14ac:dyDescent="0.3">
      <c r="B109" s="67" t="s">
        <v>182</v>
      </c>
      <c r="G109" s="71" t="s">
        <v>68</v>
      </c>
      <c r="H109" s="70">
        <v>713</v>
      </c>
      <c r="I109" s="74">
        <v>812.4</v>
      </c>
    </row>
    <row r="110" spans="2:9" x14ac:dyDescent="0.3">
      <c r="B110" s="67" t="s">
        <v>183</v>
      </c>
      <c r="G110" s="71" t="s">
        <v>68</v>
      </c>
      <c r="H110" s="70">
        <v>1072</v>
      </c>
      <c r="I110" s="74">
        <v>1300.8</v>
      </c>
    </row>
    <row r="111" spans="2:9" x14ac:dyDescent="0.3">
      <c r="B111" s="67" t="s">
        <v>184</v>
      </c>
      <c r="G111" s="71" t="s">
        <v>68</v>
      </c>
      <c r="H111" s="70">
        <v>1311</v>
      </c>
      <c r="I111" s="74">
        <v>1405.6</v>
      </c>
    </row>
    <row r="112" spans="2:9" x14ac:dyDescent="0.3">
      <c r="B112" s="67" t="s">
        <v>185</v>
      </c>
      <c r="G112" s="71" t="s">
        <v>68</v>
      </c>
      <c r="H112" s="70">
        <v>871</v>
      </c>
      <c r="I112" s="74">
        <v>965.2</v>
      </c>
    </row>
    <row r="113" spans="2:9" x14ac:dyDescent="0.3">
      <c r="B113" s="67" t="s">
        <v>186</v>
      </c>
      <c r="G113" s="71" t="s">
        <v>68</v>
      </c>
      <c r="H113" s="70">
        <v>1691</v>
      </c>
      <c r="I113" s="74">
        <v>1840.4</v>
      </c>
    </row>
    <row r="114" spans="2:9" x14ac:dyDescent="0.3">
      <c r="B114" s="67" t="s">
        <v>187</v>
      </c>
      <c r="G114" s="71" t="s">
        <v>68</v>
      </c>
      <c r="H114" s="70">
        <v>512</v>
      </c>
      <c r="I114" s="74">
        <v>572.20000000000005</v>
      </c>
    </row>
    <row r="115" spans="2:9" x14ac:dyDescent="0.3">
      <c r="B115" s="67" t="s">
        <v>188</v>
      </c>
      <c r="G115" s="69" t="s">
        <v>84</v>
      </c>
      <c r="H115" s="70">
        <v>1440</v>
      </c>
      <c r="I115" s="74">
        <v>1610.2</v>
      </c>
    </row>
    <row r="116" spans="2:9" x14ac:dyDescent="0.3">
      <c r="B116" s="67" t="s">
        <v>189</v>
      </c>
      <c r="G116" s="69" t="s">
        <v>84</v>
      </c>
      <c r="H116" s="70">
        <v>1087</v>
      </c>
      <c r="I116" s="74">
        <v>1172.8</v>
      </c>
    </row>
    <row r="117" spans="2:9" x14ac:dyDescent="0.3">
      <c r="B117" s="67" t="s">
        <v>190</v>
      </c>
      <c r="G117" s="69" t="s">
        <v>84</v>
      </c>
      <c r="H117" s="70">
        <v>1370</v>
      </c>
      <c r="I117" s="74">
        <v>1664.8</v>
      </c>
    </row>
    <row r="118" spans="2:9" x14ac:dyDescent="0.3">
      <c r="B118" s="67" t="s">
        <v>191</v>
      </c>
      <c r="G118" s="69" t="s">
        <v>84</v>
      </c>
      <c r="H118" s="70">
        <v>1114</v>
      </c>
      <c r="I118" s="74">
        <v>1275.5999999999999</v>
      </c>
    </row>
    <row r="119" spans="2:9" x14ac:dyDescent="0.3">
      <c r="B119" s="67" t="s">
        <v>192</v>
      </c>
      <c r="G119" s="69" t="s">
        <v>84</v>
      </c>
      <c r="H119" s="70">
        <v>816</v>
      </c>
      <c r="I119" s="74">
        <v>882</v>
      </c>
    </row>
    <row r="120" spans="2:9" x14ac:dyDescent="0.3">
      <c r="B120" s="67" t="s">
        <v>193</v>
      </c>
      <c r="G120" s="69" t="s">
        <v>84</v>
      </c>
      <c r="H120" s="70">
        <v>1238</v>
      </c>
      <c r="I120" s="74">
        <v>1415.8</v>
      </c>
    </row>
    <row r="121" spans="2:9" x14ac:dyDescent="0.3">
      <c r="B121" s="67" t="s">
        <v>194</v>
      </c>
      <c r="G121" s="69" t="s">
        <v>84</v>
      </c>
      <c r="H121" s="70">
        <v>1599</v>
      </c>
      <c r="I121" s="74">
        <v>1814.4</v>
      </c>
    </row>
    <row r="122" spans="2:9" x14ac:dyDescent="0.3">
      <c r="B122" s="67" t="s">
        <v>195</v>
      </c>
      <c r="G122" s="69" t="s">
        <v>84</v>
      </c>
      <c r="H122" s="70">
        <v>1510</v>
      </c>
      <c r="I122" s="74">
        <v>1670.8</v>
      </c>
    </row>
    <row r="123" spans="2:9" x14ac:dyDescent="0.3">
      <c r="B123" s="67" t="s">
        <v>196</v>
      </c>
      <c r="G123" s="69" t="s">
        <v>84</v>
      </c>
      <c r="H123" s="70">
        <v>714</v>
      </c>
      <c r="I123" s="74">
        <v>764.8</v>
      </c>
    </row>
    <row r="124" spans="2:9" x14ac:dyDescent="0.3">
      <c r="B124" s="67" t="s">
        <v>197</v>
      </c>
      <c r="G124" s="69" t="s">
        <v>86</v>
      </c>
      <c r="H124" s="70">
        <v>1975</v>
      </c>
      <c r="I124" s="74">
        <v>2148</v>
      </c>
    </row>
    <row r="125" spans="2:9" x14ac:dyDescent="0.3">
      <c r="B125" s="67" t="s">
        <v>198</v>
      </c>
      <c r="G125" s="69" t="s">
        <v>86</v>
      </c>
      <c r="H125" s="70">
        <v>1854</v>
      </c>
      <c r="I125" s="74">
        <v>1998.2</v>
      </c>
    </row>
    <row r="126" spans="2:9" x14ac:dyDescent="0.3">
      <c r="B126" s="67" t="s">
        <v>199</v>
      </c>
      <c r="G126" s="69" t="s">
        <v>86</v>
      </c>
      <c r="H126" s="70">
        <v>1053</v>
      </c>
      <c r="I126" s="74">
        <v>1189</v>
      </c>
    </row>
    <row r="127" spans="2:9" x14ac:dyDescent="0.3">
      <c r="B127" s="67" t="s">
        <v>200</v>
      </c>
      <c r="G127" s="69" t="s">
        <v>86</v>
      </c>
      <c r="H127" s="70">
        <v>1457</v>
      </c>
      <c r="I127" s="74">
        <v>1558</v>
      </c>
    </row>
    <row r="128" spans="2:9" x14ac:dyDescent="0.3">
      <c r="B128" s="67" t="s">
        <v>201</v>
      </c>
      <c r="G128" s="69" t="s">
        <v>86</v>
      </c>
      <c r="H128" s="70">
        <v>1894</v>
      </c>
      <c r="I128" s="74">
        <v>2028.6</v>
      </c>
    </row>
    <row r="129" spans="2:9" x14ac:dyDescent="0.3">
      <c r="B129" s="67" t="s">
        <v>202</v>
      </c>
      <c r="G129" s="69" t="s">
        <v>86</v>
      </c>
      <c r="H129" s="70">
        <v>1580</v>
      </c>
      <c r="I129" s="74">
        <v>1689</v>
      </c>
    </row>
    <row r="130" spans="2:9" x14ac:dyDescent="0.3">
      <c r="B130" s="67" t="s">
        <v>203</v>
      </c>
      <c r="G130" s="69" t="s">
        <v>88</v>
      </c>
      <c r="H130" s="70">
        <v>1909</v>
      </c>
      <c r="I130" s="74">
        <v>2059</v>
      </c>
    </row>
    <row r="131" spans="2:9" x14ac:dyDescent="0.3">
      <c r="B131" s="67" t="s">
        <v>204</v>
      </c>
      <c r="G131" s="69" t="s">
        <v>88</v>
      </c>
      <c r="H131" s="70">
        <v>2344</v>
      </c>
      <c r="I131" s="74">
        <v>2549.1999999999998</v>
      </c>
    </row>
    <row r="132" spans="2:9" x14ac:dyDescent="0.3">
      <c r="B132" s="67" t="s">
        <v>205</v>
      </c>
      <c r="G132" s="69" t="s">
        <v>88</v>
      </c>
      <c r="H132" s="70">
        <v>1128</v>
      </c>
      <c r="I132" s="74">
        <v>1209.5999999999999</v>
      </c>
    </row>
    <row r="133" spans="2:9" x14ac:dyDescent="0.3">
      <c r="B133" s="67" t="s">
        <v>206</v>
      </c>
      <c r="G133" s="69" t="s">
        <v>88</v>
      </c>
      <c r="H133" s="70">
        <v>1051</v>
      </c>
      <c r="I133" s="74">
        <v>1149.2</v>
      </c>
    </row>
    <row r="134" spans="2:9" x14ac:dyDescent="0.3">
      <c r="B134" s="67" t="s">
        <v>207</v>
      </c>
      <c r="G134" s="69" t="s">
        <v>88</v>
      </c>
      <c r="H134" s="70">
        <v>1403</v>
      </c>
      <c r="I134" s="74">
        <v>1501.8</v>
      </c>
    </row>
    <row r="135" spans="2:9" x14ac:dyDescent="0.3">
      <c r="B135" s="67" t="s">
        <v>208</v>
      </c>
      <c r="G135" s="69" t="s">
        <v>88</v>
      </c>
      <c r="H135" s="70">
        <v>1439</v>
      </c>
      <c r="I135" s="74">
        <v>1540.8</v>
      </c>
    </row>
    <row r="136" spans="2:9" x14ac:dyDescent="0.3">
      <c r="B136" s="67" t="s">
        <v>209</v>
      </c>
      <c r="G136" s="69" t="s">
        <v>88</v>
      </c>
      <c r="H136" s="70">
        <v>1768</v>
      </c>
      <c r="I136" s="74">
        <v>1895.4</v>
      </c>
    </row>
    <row r="137" spans="2:9" x14ac:dyDescent="0.3">
      <c r="B137" s="67" t="s">
        <v>210</v>
      </c>
      <c r="G137" s="69" t="s">
        <v>94</v>
      </c>
      <c r="H137" s="70">
        <v>2504</v>
      </c>
      <c r="I137" s="74">
        <v>2689.6</v>
      </c>
    </row>
    <row r="138" spans="2:9" x14ac:dyDescent="0.3">
      <c r="B138" s="67" t="s">
        <v>211</v>
      </c>
      <c r="G138" s="69" t="s">
        <v>94</v>
      </c>
      <c r="H138" s="70">
        <v>1342</v>
      </c>
      <c r="I138" s="74">
        <v>1489.4</v>
      </c>
    </row>
    <row r="139" spans="2:9" x14ac:dyDescent="0.3">
      <c r="B139" s="67" t="s">
        <v>212</v>
      </c>
      <c r="G139" s="69" t="s">
        <v>94</v>
      </c>
      <c r="H139" s="70">
        <v>1920</v>
      </c>
      <c r="I139" s="74">
        <v>2078.4</v>
      </c>
    </row>
    <row r="140" spans="2:9" x14ac:dyDescent="0.3">
      <c r="B140" s="67" t="s">
        <v>213</v>
      </c>
      <c r="G140" s="69" t="s">
        <v>94</v>
      </c>
      <c r="H140" s="70">
        <v>2126</v>
      </c>
      <c r="I140" s="74">
        <v>2302</v>
      </c>
    </row>
    <row r="141" spans="2:9" x14ac:dyDescent="0.3">
      <c r="B141" s="67" t="s">
        <v>214</v>
      </c>
      <c r="G141" s="69" t="s">
        <v>94</v>
      </c>
      <c r="H141" s="70">
        <v>2475</v>
      </c>
      <c r="I141" s="74">
        <v>3295.8</v>
      </c>
    </row>
    <row r="142" spans="2:9" x14ac:dyDescent="0.3">
      <c r="B142" s="67" t="s">
        <v>215</v>
      </c>
      <c r="G142" s="69" t="s">
        <v>100</v>
      </c>
      <c r="H142" s="70">
        <v>2207</v>
      </c>
      <c r="I142" s="74">
        <v>2369</v>
      </c>
    </row>
    <row r="143" spans="2:9" x14ac:dyDescent="0.3">
      <c r="B143" s="67" t="s">
        <v>216</v>
      </c>
      <c r="G143" s="69" t="s">
        <v>100</v>
      </c>
      <c r="H143" s="70">
        <v>1687</v>
      </c>
      <c r="I143" s="74">
        <v>2047</v>
      </c>
    </row>
    <row r="144" spans="2:9" x14ac:dyDescent="0.3">
      <c r="B144" s="67" t="s">
        <v>217</v>
      </c>
      <c r="G144" s="69" t="s">
        <v>100</v>
      </c>
      <c r="H144" s="70">
        <v>1051</v>
      </c>
      <c r="I144" s="74">
        <v>1176.2</v>
      </c>
    </row>
    <row r="145" spans="2:9" x14ac:dyDescent="0.3">
      <c r="B145" s="67" t="s">
        <v>218</v>
      </c>
      <c r="G145" s="69" t="s">
        <v>100</v>
      </c>
      <c r="H145" s="70">
        <v>1530</v>
      </c>
      <c r="I145" s="74">
        <v>2163.4</v>
      </c>
    </row>
    <row r="146" spans="2:9" x14ac:dyDescent="0.3">
      <c r="B146" s="67" t="s">
        <v>219</v>
      </c>
      <c r="G146" s="69" t="s">
        <v>100</v>
      </c>
      <c r="H146" s="70">
        <v>2753</v>
      </c>
      <c r="I146" s="74">
        <v>4295.8</v>
      </c>
    </row>
    <row r="147" spans="2:9" x14ac:dyDescent="0.3">
      <c r="B147" s="67" t="s">
        <v>220</v>
      </c>
      <c r="G147" s="69" t="s">
        <v>100</v>
      </c>
      <c r="H147" s="70">
        <v>1845</v>
      </c>
      <c r="I147" s="74">
        <v>2036</v>
      </c>
    </row>
  </sheetData>
  <mergeCells count="3">
    <mergeCell ref="B4:F6"/>
    <mergeCell ref="M10:P10"/>
    <mergeCell ref="B8:F8"/>
  </mergeCells>
  <phoneticPr fontId="5" type="noConversion"/>
  <conditionalFormatting sqref="B10:M10">
    <cfRule type="cellIs" dxfId="4" priority="5" stopIfTrue="1" operator="equal">
      <formula>"none"</formula>
    </cfRule>
  </conditionalFormatting>
  <conditionalFormatting sqref="M14:M91 O14:O91">
    <cfRule type="cellIs" dxfId="3" priority="1" stopIfTrue="1" operator="equal">
      <formula>0</formula>
    </cfRule>
  </conditionalFormatting>
  <conditionalFormatting sqref="N14:N91 P14:P91">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2.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A2184547A369264AB6555A4B29307672" ma:contentTypeVersion="10" ma:contentTypeDescription="Parent Document Content Type for all review documents" ma:contentTypeScope="" ma:versionID="b98f1151310953d24abb6b178b0064ec">
  <xsd:schema xmlns:xsd="http://www.w3.org/2001/XMLSchema" xmlns:xs="http://www.w3.org/2001/XMLSchema" xmlns:p="http://schemas.microsoft.com/office/2006/metadata/properties" xmlns:ns1="http://schemas.microsoft.com/sharepoint/v3" xmlns:ns2="07a766d4-cf60-4260-9f49-242aaa07e1bd" xmlns:ns3="d23c6157-5623-4293-b83e-785d6ba7de2d" xmlns:ns4="c33f06d1-9ade-4d6f-83d2-b1c0b6ed75ce" targetNamespace="http://schemas.microsoft.com/office/2006/metadata/properties" ma:root="true" ma:fieldsID="800768ea7906559183ca4861acf5f4e8" ns1:_="" ns2:_="" ns3:_="" ns4:_="">
    <xsd:import namespace="http://schemas.microsoft.com/sharepoint/v3"/>
    <xsd:import namespace="07a766d4-cf60-4260-9f49-242aaa07e1bd"/>
    <xsd:import namespace="d23c6157-5623-4293-b83e-785d6ba7de2d"/>
    <xsd:import namespace="c33f06d1-9ade-4d6f-83d2-b1c0b6ed75ce"/>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MediaServiceObjectDetectorVersions" minOccurs="0"/>
                <xsd:element ref="ns3:SharedWithUsers" minOccurs="0"/>
                <xsd:element ref="ns3:SharedWithDetails" minOccurs="0"/>
                <xsd:element ref="ns4:lcf76f155ced4ddcb4097134ff3c332f"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3f06d1-9ade-4d6f-83d2-b1c0b6ed75ce"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5.xml><?xml version="1.0" encoding="utf-8"?>
<?mso-contentType ?>
<SharedContentType xmlns="Microsoft.SharePoint.Taxonomy.ContentTypeSync" SourceId="383954fa-2a65-4d57-99ac-c02654c3af93" ContentTypeId="0x010100E7BD6A8A66F7CB4BBA2B02F0531791BE" PreviousValue="false"/>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311</Value>
    </TaxCatchAll>
    <ApprovedForCommission xmlns="07a766d4-cf60-4260-9f49-242aaa07e1bd">false</ApprovedForCommission>
    <Review_x0020_Document_x0020_Type xmlns="d23c6157-5623-4293-b83e-785d6ba7de2d" xsi:nil="true"/>
    <AuthorityType xmlns="07a766d4-cf60-4260-9f49-242aaa07e1bd">Metropolitan District</AuthorityType>
    <ReferenceYear xmlns="07a766d4-cf60-4260-9f49-242aaa07e1bd">2023</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Walsall</TermName>
          <TermId xmlns="http://schemas.microsoft.com/office/infopath/2007/PartnerControls">2fde32c1-9eac-48d4-8864-ed7439a580dc</TermId>
        </TermInfo>
      </Terms>
    </d08e702f979e48d3863205ea645082c2>
    <lcf76f155ced4ddcb4097134ff3c332f xmlns="c33f06d1-9ade-4d6f-83d2-b1c0b6ed75c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55375A-3E9A-4D82-BC8C-1B77FD3531A5}">
  <ds:schemaRefs>
    <ds:schemaRef ds:uri="office.server.policy"/>
  </ds:schemaRefs>
</ds:datastoreItem>
</file>

<file path=customXml/itemProps2.xml><?xml version="1.0" encoding="utf-8"?>
<ds:datastoreItem xmlns:ds="http://schemas.openxmlformats.org/officeDocument/2006/customXml" ds:itemID="{7AB01DE1-FC40-454B-B829-6044E49366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c33f06d1-9ade-4d6f-83d2-b1c0b6ed75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BAC0C3-7CB7-4C3D-8C63-B3C372721FBD}">
  <ds:schemaRefs>
    <ds:schemaRef ds:uri="http://schemas.microsoft.com/office/2006/metadata/longProperties"/>
  </ds:schemaRefs>
</ds:datastoreItem>
</file>

<file path=customXml/itemProps4.xml><?xml version="1.0" encoding="utf-8"?>
<ds:datastoreItem xmlns:ds="http://schemas.openxmlformats.org/officeDocument/2006/customXml" ds:itemID="{D5E05408-A7AA-4BD0-B104-ED0FCAFBE65C}">
  <ds:schemaRefs>
    <ds:schemaRef ds:uri="http://schemas.microsoft.com/sharepoint/events"/>
  </ds:schemaRefs>
</ds:datastoreItem>
</file>

<file path=customXml/itemProps5.xml><?xml version="1.0" encoding="utf-8"?>
<ds:datastoreItem xmlns:ds="http://schemas.openxmlformats.org/officeDocument/2006/customXml" ds:itemID="{C6F870E8-79FB-44D6-B31E-31727C74764F}">
  <ds:schemaRefs>
    <ds:schemaRef ds:uri="Microsoft.SharePoint.Taxonomy.ContentTypeSync"/>
  </ds:schemaRefs>
</ds:datastoreItem>
</file>

<file path=customXml/itemProps6.xml><?xml version="1.0" encoding="utf-8"?>
<ds:datastoreItem xmlns:ds="http://schemas.openxmlformats.org/officeDocument/2006/customXml" ds:itemID="{4C1DE274-EFF0-4630-B066-493C6358DED3}">
  <ds:schemaRefs>
    <ds:schemaRef ds:uri="http://schemas.microsoft.com/sharepoint/v3/contenttype/forms"/>
  </ds:schemaRefs>
</ds:datastoreItem>
</file>

<file path=customXml/itemProps7.xml><?xml version="1.0" encoding="utf-8"?>
<ds:datastoreItem xmlns:ds="http://schemas.openxmlformats.org/officeDocument/2006/customXml" ds:itemID="{255B7FDA-1106-4372-997E-8FE17782560C}">
  <ds:schemaRefs>
    <ds:schemaRef ds:uri="http://schemas.microsoft.com/sharepoint/v3"/>
    <ds:schemaRef ds:uri="http://www.w3.org/XML/1998/namespace"/>
    <ds:schemaRef ds:uri="http://schemas.microsoft.com/office/2006/documentManagement/types"/>
    <ds:schemaRef ds:uri="07a766d4-cf60-4260-9f49-242aaa07e1bd"/>
    <ds:schemaRef ds:uri="http://schemas.openxmlformats.org/package/2006/metadata/core-properties"/>
    <ds:schemaRef ds:uri="http://schemas.microsoft.com/office/2006/metadata/properties"/>
    <ds:schemaRef ds:uri="http://purl.org/dc/terms/"/>
    <ds:schemaRef ds:uri="http://schemas.microsoft.com/office/infopath/2007/PartnerControls"/>
    <ds:schemaRef ds:uri="http://purl.org/dc/elements/1.1/"/>
    <ds:schemaRef ds:uri="c33f06d1-9ade-4d6f-83d2-b1c0b6ed75ce"/>
    <ds:schemaRef ds:uri="d23c6157-5623-4293-b83e-785d6ba7de2d"/>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Ram Avtaar</cp:lastModifiedBy>
  <cp:revision/>
  <dcterms:created xsi:type="dcterms:W3CDTF">2002-01-23T12:13:56Z</dcterms:created>
  <dcterms:modified xsi:type="dcterms:W3CDTF">2023-10-06T13:51:07Z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0x010100E7BD6A8A66F7CB4BBA2B02F0531791BE0026A9A75CCCA16F4693F1FE45F71519DE00A2184547A369264AB6555A4B29307672</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311;#Walsall|2fde32c1-9eac-48d4-8864-ed7439a580dc</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ies>
</file>