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01"/>
  <workbookPr defaultThemeVersion="166925"/>
  <mc:AlternateContent xmlns:mc="http://schemas.openxmlformats.org/markup-compatibility/2006">
    <mc:Choice Requires="x15">
      <x15ac:absPath xmlns:x15ac="http://schemas.microsoft.com/office/spreadsheetml/2010/11/ac" url="https://lgbce.sharepoint.com/sites/ReviewSystem/Solihull/Review Documents/Review/0.4 Information Requests/Information Request Pack/"/>
    </mc:Choice>
  </mc:AlternateContent>
  <xr:revisionPtr revIDLastSave="149" documentId="114_{91EACB9E-EFCC-4DBE-99E7-8EF132E8D89B}" xr6:coauthVersionLast="47" xr6:coauthVersionMax="47" xr10:uidLastSave="{6C0AC6A8-B19A-4429-94B4-E794B29E7D3D}"/>
  <bookViews>
    <workbookView xWindow="-28920" yWindow="-4785" windowWidth="29040" windowHeight="17640" firstSheet="1"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7" l="1"/>
  <c r="L5" i="7"/>
  <c r="M15" i="7"/>
  <c r="M16" i="7"/>
  <c r="M17" i="7"/>
  <c r="M18" i="7"/>
  <c r="M19" i="7"/>
  <c r="M20" i="7"/>
  <c r="M21" i="7"/>
  <c r="M22" i="7"/>
  <c r="M23" i="7"/>
  <c r="M24" i="7"/>
  <c r="M25" i="7"/>
  <c r="M26" i="7"/>
  <c r="M27" i="7"/>
  <c r="M28" i="7"/>
  <c r="M29" i="7"/>
  <c r="M30" i="7"/>
  <c r="O15" i="7"/>
  <c r="O16" i="7"/>
  <c r="O17" i="7"/>
  <c r="O18" i="7"/>
  <c r="O19" i="7"/>
  <c r="O20" i="7"/>
  <c r="O21" i="7"/>
  <c r="O22" i="7"/>
  <c r="O23" i="7"/>
  <c r="O24" i="7"/>
  <c r="O25" i="7"/>
  <c r="O26" i="7"/>
  <c r="O27" i="7"/>
  <c r="O28" i="7"/>
  <c r="O29" i="7"/>
  <c r="O30" i="7"/>
  <c r="O14" i="7"/>
  <c r="M14" i="7"/>
  <c r="M31" i="7"/>
  <c r="N31" i="7"/>
  <c r="O31" i="7"/>
  <c r="P31" i="7"/>
  <c r="M32" i="7"/>
  <c r="N32" i="7"/>
  <c r="O32" i="7"/>
  <c r="P32" i="7"/>
  <c r="M33" i="7"/>
  <c r="N33" i="7"/>
  <c r="O33" i="7"/>
  <c r="P33" i="7"/>
  <c r="M34" i="7"/>
  <c r="N34" i="7"/>
  <c r="O34" i="7"/>
  <c r="P34" i="7"/>
  <c r="M35" i="7"/>
  <c r="N35" i="7"/>
  <c r="O35" i="7"/>
  <c r="P35" i="7"/>
  <c r="M36" i="7"/>
  <c r="N36" i="7"/>
  <c r="O36" i="7"/>
  <c r="P36" i="7"/>
  <c r="M37" i="7"/>
  <c r="N37" i="7"/>
  <c r="O37" i="7"/>
  <c r="P37" i="7"/>
  <c r="M38" i="7"/>
  <c r="N38" i="7"/>
  <c r="O38" i="7"/>
  <c r="P38" i="7"/>
  <c r="M39" i="7"/>
  <c r="N39" i="7"/>
  <c r="O39" i="7"/>
  <c r="P39" i="7"/>
  <c r="M40" i="7"/>
  <c r="N40" i="7"/>
  <c r="O40" i="7"/>
  <c r="P40" i="7"/>
  <c r="M41" i="7"/>
  <c r="N41" i="7"/>
  <c r="O41" i="7"/>
  <c r="P41" i="7"/>
  <c r="M42" i="7"/>
  <c r="N42" i="7"/>
  <c r="O42" i="7"/>
  <c r="P42" i="7"/>
  <c r="M43" i="7"/>
  <c r="N43" i="7"/>
  <c r="O43" i="7"/>
  <c r="P43" i="7"/>
  <c r="M44" i="7"/>
  <c r="N44" i="7"/>
  <c r="O44" i="7"/>
  <c r="P44" i="7"/>
  <c r="M45" i="7"/>
  <c r="N45" i="7"/>
  <c r="O45" i="7"/>
  <c r="P45" i="7"/>
  <c r="M46" i="7"/>
  <c r="N46" i="7"/>
  <c r="O46" i="7"/>
  <c r="P46" i="7"/>
  <c r="M47" i="7"/>
  <c r="N47" i="7"/>
  <c r="O47" i="7"/>
  <c r="P47" i="7"/>
  <c r="M48" i="7"/>
  <c r="N48" i="7"/>
  <c r="O48" i="7"/>
  <c r="P48" i="7"/>
  <c r="M49" i="7"/>
  <c r="N49" i="7"/>
  <c r="O49" i="7"/>
  <c r="P49" i="7"/>
  <c r="M50" i="7"/>
  <c r="N50" i="7"/>
  <c r="O50" i="7"/>
  <c r="P50" i="7"/>
  <c r="M51" i="7"/>
  <c r="N51" i="7"/>
  <c r="O51" i="7"/>
  <c r="P51" i="7"/>
  <c r="M52" i="7"/>
  <c r="N52" i="7"/>
  <c r="O52" i="7"/>
  <c r="P52" i="7"/>
  <c r="M53" i="7"/>
  <c r="N53" i="7"/>
  <c r="O53" i="7"/>
  <c r="P53" i="7"/>
  <c r="M54" i="7"/>
  <c r="N54" i="7"/>
  <c r="O54" i="7"/>
  <c r="P54" i="7"/>
  <c r="M55" i="7"/>
  <c r="N55" i="7"/>
  <c r="O55" i="7"/>
  <c r="P55" i="7"/>
  <c r="M56" i="7"/>
  <c r="N56" i="7"/>
  <c r="O56" i="7"/>
  <c r="P56" i="7"/>
  <c r="M57" i="7"/>
  <c r="N57" i="7"/>
  <c r="O57" i="7"/>
  <c r="P57" i="7"/>
  <c r="M58" i="7"/>
  <c r="N58" i="7"/>
  <c r="O58" i="7"/>
  <c r="P58" i="7"/>
  <c r="M59" i="7"/>
  <c r="N59" i="7"/>
  <c r="O59" i="7"/>
  <c r="P59" i="7"/>
  <c r="M60" i="7"/>
  <c r="N60" i="7"/>
  <c r="O60" i="7"/>
  <c r="P60" i="7"/>
  <c r="M61" i="7"/>
  <c r="N61" i="7"/>
  <c r="O61" i="7"/>
  <c r="P61" i="7"/>
  <c r="M62" i="7"/>
  <c r="N62" i="7"/>
  <c r="O62" i="7"/>
  <c r="P62" i="7"/>
  <c r="M63" i="7"/>
  <c r="N63" i="7"/>
  <c r="O63" i="7"/>
  <c r="P63" i="7"/>
  <c r="M64" i="7"/>
  <c r="N64" i="7"/>
  <c r="O64" i="7"/>
  <c r="P64" i="7"/>
  <c r="M65" i="7"/>
  <c r="N65" i="7"/>
  <c r="O65" i="7"/>
  <c r="P65" i="7"/>
  <c r="M66" i="7"/>
  <c r="N66" i="7"/>
  <c r="O66" i="7"/>
  <c r="P66" i="7"/>
  <c r="M67" i="7"/>
  <c r="N67" i="7"/>
  <c r="O67" i="7"/>
  <c r="P67" i="7"/>
  <c r="M68" i="7"/>
  <c r="N68" i="7"/>
  <c r="O68" i="7"/>
  <c r="P68" i="7"/>
  <c r="M69" i="7"/>
  <c r="N69" i="7"/>
  <c r="O69" i="7"/>
  <c r="P69" i="7"/>
  <c r="M70" i="7"/>
  <c r="N70" i="7"/>
  <c r="O70" i="7"/>
  <c r="P70" i="7"/>
  <c r="M71" i="7"/>
  <c r="N71" i="7"/>
  <c r="O71" i="7"/>
  <c r="P71" i="7"/>
  <c r="M72" i="7"/>
  <c r="N72" i="7"/>
  <c r="O72" i="7"/>
  <c r="P72" i="7"/>
  <c r="M73" i="7"/>
  <c r="N73" i="7"/>
  <c r="O73" i="7"/>
  <c r="P73" i="7"/>
  <c r="M74" i="7"/>
  <c r="N74" i="7"/>
  <c r="O74" i="7"/>
  <c r="P74" i="7"/>
  <c r="M75" i="7"/>
  <c r="N75" i="7"/>
  <c r="O75" i="7"/>
  <c r="P75" i="7"/>
  <c r="M76" i="7"/>
  <c r="N76" i="7"/>
  <c r="O76" i="7"/>
  <c r="P76" i="7"/>
  <c r="M77" i="7"/>
  <c r="N77" i="7"/>
  <c r="O77" i="7"/>
  <c r="P77" i="7"/>
  <c r="M78" i="7"/>
  <c r="N78" i="7"/>
  <c r="O78" i="7"/>
  <c r="P78" i="7"/>
  <c r="M79" i="7"/>
  <c r="N79" i="7"/>
  <c r="O79" i="7"/>
  <c r="P79" i="7"/>
  <c r="M80" i="7"/>
  <c r="N80" i="7"/>
  <c r="O80" i="7"/>
  <c r="P80" i="7"/>
  <c r="M81" i="7"/>
  <c r="N81" i="7"/>
  <c r="O81" i="7"/>
  <c r="P81" i="7"/>
  <c r="M82" i="7"/>
  <c r="N82" i="7"/>
  <c r="O82" i="7"/>
  <c r="P82" i="7"/>
  <c r="M83" i="7"/>
  <c r="N83" i="7"/>
  <c r="O83" i="7"/>
  <c r="P83" i="7"/>
  <c r="M84" i="7"/>
  <c r="N84" i="7"/>
  <c r="O84" i="7"/>
  <c r="P84" i="7"/>
  <c r="M85" i="7"/>
  <c r="N85" i="7"/>
  <c r="O85" i="7"/>
  <c r="P85" i="7"/>
  <c r="M86" i="7"/>
  <c r="N86" i="7"/>
  <c r="O86" i="7"/>
  <c r="P86" i="7"/>
  <c r="M87" i="7"/>
  <c r="N87" i="7"/>
  <c r="O87" i="7"/>
  <c r="P87" i="7"/>
  <c r="M88" i="7"/>
  <c r="N88" i="7"/>
  <c r="O88" i="7"/>
  <c r="P88" i="7"/>
  <c r="M89" i="7"/>
  <c r="N89" i="7"/>
  <c r="O89" i="7"/>
  <c r="P89" i="7"/>
  <c r="M90" i="7"/>
  <c r="N90" i="7"/>
  <c r="O90" i="7"/>
  <c r="P90" i="7"/>
  <c r="M91" i="7"/>
  <c r="N91" i="7"/>
  <c r="O91" i="7"/>
  <c r="P91" i="7"/>
  <c r="M4" i="7"/>
  <c r="L4" i="7"/>
  <c r="L6" i="7"/>
  <c r="N14" i="7" s="1"/>
  <c r="M6" i="7"/>
  <c r="P16" i="7" s="1"/>
  <c r="N26" i="7"/>
  <c r="N23" i="7"/>
  <c r="N19" i="7"/>
  <c r="N22" i="7"/>
  <c r="N20" i="7"/>
  <c r="P24" i="7"/>
  <c r="P25" i="7"/>
  <c r="P23" i="7"/>
  <c r="N28" i="7"/>
  <c r="N21" i="7"/>
  <c r="N15" i="7"/>
  <c r="N18" i="7"/>
  <c r="N30" i="7"/>
  <c r="N16" i="7"/>
  <c r="N24" i="7" l="1"/>
  <c r="N17" i="7"/>
  <c r="N25" i="7"/>
  <c r="N29" i="7"/>
  <c r="P27" i="7"/>
  <c r="P28" i="7"/>
  <c r="P26" i="7"/>
  <c r="N27" i="7"/>
  <c r="P19" i="7"/>
  <c r="P21" i="7"/>
  <c r="P22" i="7"/>
  <c r="P20" i="7"/>
  <c r="P18" i="7"/>
  <c r="P15" i="7"/>
  <c r="P30" i="7"/>
  <c r="P29" i="7"/>
  <c r="P17" i="7"/>
  <c r="P14" i="7"/>
</calcChain>
</file>

<file path=xl/sharedStrings.xml><?xml version="1.0" encoding="utf-8"?>
<sst xmlns="http://schemas.openxmlformats.org/spreadsheetml/2006/main" count="356" uniqueCount="216">
  <si>
    <t>LGBCE Review Officer</t>
  </si>
  <si>
    <t>Name:</t>
  </si>
  <si>
    <t>Rebecca Pritchard</t>
  </si>
  <si>
    <t>Email:</t>
  </si>
  <si>
    <t>rebecca.pritchard@lgbce.org.uk</t>
  </si>
  <si>
    <t>Telephone:</t>
  </si>
  <si>
    <t>0330 500 1292</t>
  </si>
  <si>
    <t>Address:</t>
  </si>
  <si>
    <t>The Local Government Boundary Commission for England, 1st Floor, Windsor House, SW1H 0TL</t>
  </si>
  <si>
    <t>Council Contact</t>
  </si>
  <si>
    <t>Deborah Merry</t>
  </si>
  <si>
    <t>dmerry@solihull.gov.uk</t>
  </si>
  <si>
    <t>0121 704 6022</t>
  </si>
  <si>
    <t>Council House, Manor Square, Solihull B91 3QB</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</si>
  <si>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</si>
  <si>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</si>
  <si>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</si>
  <si>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</si>
  <si>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</si>
  <si>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</si>
  <si>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</si>
  <si>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</si>
  <si>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</si>
  <si>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</si>
  <si>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</si>
  <si>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</si>
  <si>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</si>
  <si>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</si>
  <si>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</si>
  <si>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</si>
  <si>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</si>
  <si>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</si>
  <si>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</si>
  <si>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</si>
  <si>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</si>
  <si>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</si>
  <si>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</si>
  <si>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</si>
  <si>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</si>
  <si>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</si>
  <si>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</si>
  <si>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</si>
  <si>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</si>
  <si>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</si>
  <si>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</si>
  <si>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</si>
  <si>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</si>
  <si>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</si>
  <si>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</si>
  <si>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</si>
  <si>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</si>
  <si>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</si>
  <si>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</si>
  <si>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</si>
  <si>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</si>
  <si>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</si>
  <si>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2023</t>
  </si>
  <si>
    <t>Electorate 2029</t>
  </si>
  <si>
    <t>Name of ward</t>
  </si>
  <si>
    <t>Number of cllrs per ward</t>
  </si>
  <si>
    <t>Variance 2023</t>
  </si>
  <si>
    <t>Variance 2029</t>
  </si>
  <si>
    <t>EX1</t>
  </si>
  <si>
    <t>Example 1</t>
  </si>
  <si>
    <t>Little Example</t>
  </si>
  <si>
    <t>Little and Even Littler</t>
  </si>
  <si>
    <t>Example</t>
  </si>
  <si>
    <t>Bickenhill</t>
  </si>
  <si>
    <t>EX2</t>
  </si>
  <si>
    <t>Example 2</t>
  </si>
  <si>
    <t>Even Littler Example</t>
  </si>
  <si>
    <t>Blythe</t>
  </si>
  <si>
    <t>EX3</t>
  </si>
  <si>
    <t>Example 3</t>
  </si>
  <si>
    <t>Medium Example</t>
  </si>
  <si>
    <t>Castle Bromwich</t>
  </si>
  <si>
    <t>EX4</t>
  </si>
  <si>
    <t>Example 4</t>
  </si>
  <si>
    <t>Big Example</t>
  </si>
  <si>
    <t>Big Example East</t>
  </si>
  <si>
    <t>Chelmsley Wood</t>
  </si>
  <si>
    <t>EX5</t>
  </si>
  <si>
    <t>Example 5</t>
  </si>
  <si>
    <t>Big Example West</t>
  </si>
  <si>
    <t>Dorridge and Hockley Heath</t>
  </si>
  <si>
    <t>Elmdon</t>
  </si>
  <si>
    <t>BH01</t>
  </si>
  <si>
    <t>Hall</t>
  </si>
  <si>
    <t>Kingshurst and Fordbridge</t>
  </si>
  <si>
    <t>BH02</t>
  </si>
  <si>
    <t xml:space="preserve">Bickenhill and Marston Green </t>
  </si>
  <si>
    <t>Merstone</t>
  </si>
  <si>
    <t>Knowle</t>
  </si>
  <si>
    <t>BH03</t>
  </si>
  <si>
    <t>Marston Green</t>
  </si>
  <si>
    <t>Lyndon</t>
  </si>
  <si>
    <t>BH04</t>
  </si>
  <si>
    <t>Blackfirs</t>
  </si>
  <si>
    <t>Meriden</t>
  </si>
  <si>
    <t>BH05</t>
  </si>
  <si>
    <t>Olton</t>
  </si>
  <si>
    <t>BH06</t>
  </si>
  <si>
    <t>Hampton in Arden</t>
  </si>
  <si>
    <t>St Alphege</t>
  </si>
  <si>
    <t>BH07</t>
  </si>
  <si>
    <t>Catherine de Barnes</t>
  </si>
  <si>
    <t>Shirley East</t>
  </si>
  <si>
    <t>BH08</t>
  </si>
  <si>
    <t>Barston</t>
  </si>
  <si>
    <t>Silhill</t>
  </si>
  <si>
    <t>BH09</t>
  </si>
  <si>
    <t>Smith's Wood</t>
  </si>
  <si>
    <t>BL01</t>
  </si>
  <si>
    <t>Dickens Heath</t>
  </si>
  <si>
    <t>No</t>
  </si>
  <si>
    <t>Shirley South</t>
  </si>
  <si>
    <t>BL02</t>
  </si>
  <si>
    <t>Shirley West</t>
  </si>
  <si>
    <t>BL03</t>
  </si>
  <si>
    <t>Cheswick Green</t>
  </si>
  <si>
    <t>BL04</t>
  </si>
  <si>
    <t>Tidbury Green</t>
  </si>
  <si>
    <t>CB01</t>
  </si>
  <si>
    <t>Bradford</t>
  </si>
  <si>
    <t>CB02</t>
  </si>
  <si>
    <t>Beechcroft</t>
  </si>
  <si>
    <t>CB03</t>
  </si>
  <si>
    <t>Park Hall</t>
  </si>
  <si>
    <t>CB04</t>
  </si>
  <si>
    <t>Whateley</t>
  </si>
  <si>
    <t>CB05</t>
  </si>
  <si>
    <t>Timberley</t>
  </si>
  <si>
    <t>CW01</t>
  </si>
  <si>
    <t xml:space="preserve">Fordbridge </t>
  </si>
  <si>
    <t>Cole</t>
  </si>
  <si>
    <t>CW02</t>
  </si>
  <si>
    <t>Heath</t>
  </si>
  <si>
    <t>CW03</t>
  </si>
  <si>
    <t>Arbor</t>
  </si>
  <si>
    <t>CW04</t>
  </si>
  <si>
    <t>Chelmsley</t>
  </si>
  <si>
    <t>CW05</t>
  </si>
  <si>
    <t>Alcott</t>
  </si>
  <si>
    <t>DH01</t>
  </si>
  <si>
    <t>DH02</t>
  </si>
  <si>
    <t>DH03</t>
  </si>
  <si>
    <t>DH04</t>
  </si>
  <si>
    <t>Hockley Heath</t>
  </si>
  <si>
    <t>EL01</t>
  </si>
  <si>
    <t>EL02</t>
  </si>
  <si>
    <t>EL03</t>
  </si>
  <si>
    <t>EL04</t>
  </si>
  <si>
    <t>KF01</t>
  </si>
  <si>
    <t>Kingshurst</t>
  </si>
  <si>
    <t>Kingshurst South</t>
  </si>
  <si>
    <t>KF02</t>
  </si>
  <si>
    <t>KF03</t>
  </si>
  <si>
    <t>Bennett's Well</t>
  </si>
  <si>
    <t>KF04</t>
  </si>
  <si>
    <t>Hatchford</t>
  </si>
  <si>
    <t>KF05</t>
  </si>
  <si>
    <t>KF06</t>
  </si>
  <si>
    <t>KN01</t>
  </si>
  <si>
    <t>KN02</t>
  </si>
  <si>
    <t>KN03</t>
  </si>
  <si>
    <t>Chadwick End</t>
  </si>
  <si>
    <t>KN04</t>
  </si>
  <si>
    <t>LY01</t>
  </si>
  <si>
    <t>LY02</t>
  </si>
  <si>
    <t>LY03</t>
  </si>
  <si>
    <t>LY04</t>
  </si>
  <si>
    <t>LY05</t>
  </si>
  <si>
    <t>ME01</t>
  </si>
  <si>
    <t>ME02</t>
  </si>
  <si>
    <t>Berkswell</t>
  </si>
  <si>
    <t>ME03</t>
  </si>
  <si>
    <t>Balsall</t>
  </si>
  <si>
    <t>ME04</t>
  </si>
  <si>
    <t>ME05</t>
  </si>
  <si>
    <t>OL01</t>
  </si>
  <si>
    <t>OL02</t>
  </si>
  <si>
    <t>OL03</t>
  </si>
  <si>
    <t>OL04</t>
  </si>
  <si>
    <t>SA01</t>
  </si>
  <si>
    <t>SA02</t>
  </si>
  <si>
    <t>SA03</t>
  </si>
  <si>
    <t>SA04</t>
  </si>
  <si>
    <t>SA05</t>
  </si>
  <si>
    <t>SA06</t>
  </si>
  <si>
    <t>SE01</t>
  </si>
  <si>
    <t>SE02</t>
  </si>
  <si>
    <t>SE03</t>
  </si>
  <si>
    <t>SE04</t>
  </si>
  <si>
    <t>SH01</t>
  </si>
  <si>
    <t>SH02</t>
  </si>
  <si>
    <t>SH03</t>
  </si>
  <si>
    <t>SH04</t>
  </si>
  <si>
    <t>SH05</t>
  </si>
  <si>
    <t>SM01</t>
  </si>
  <si>
    <t>Bosworth</t>
  </si>
  <si>
    <t>SM02</t>
  </si>
  <si>
    <t>SM03</t>
  </si>
  <si>
    <t>Burton</t>
  </si>
  <si>
    <t>SM04</t>
  </si>
  <si>
    <t>Chester</t>
  </si>
  <si>
    <t>SM05</t>
  </si>
  <si>
    <t>Kingshurst North</t>
  </si>
  <si>
    <t>SS01</t>
  </si>
  <si>
    <t>SS02</t>
  </si>
  <si>
    <t>SS03</t>
  </si>
  <si>
    <t>SS04</t>
  </si>
  <si>
    <t>SW01</t>
  </si>
  <si>
    <t>SW02</t>
  </si>
  <si>
    <t>SW03</t>
  </si>
  <si>
    <t>SW04</t>
  </si>
  <si>
    <t>SW05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</si>
</sst>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6">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sz val="12"/>
      <color rgb="FF000000"/>
      <name val="Arial"/>
      <charset val="1"/>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6">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7" applyNumberFormat="0" applyAlignment="0" applyProtection="0"/>
    <xf numFmtId="0" fontId="21"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 fillId="0" borderId="0" applyNumberFormat="0" applyFont="0" applyFill="0" applyAlignment="0" applyProtection="0"/>
    <xf numFmtId="0" fontId="26" fillId="0" borderId="21"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7" applyNumberFormat="0" applyAlignment="0" applyProtection="0"/>
    <xf numFmtId="0" fontId="28" fillId="0" borderId="22"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3" applyNumberFormat="0" applyFont="0" applyAlignment="0" applyProtection="0"/>
    <xf numFmtId="0" fontId="30" fillId="29" borderId="24"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5"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75">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0" fillId="3" borderId="12" xfId="0" applyFill="1" applyBorder="1" applyAlignment="1">
      <alignment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0" fontId="34"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3" fillId="3" borderId="9"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xf numFmtId="0" fontId="35" fillId="0" borderId="0" xfId="0" applyFont="1" applyAlignment="1"/>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merry@solihull.gov.uk" TargetMode="External"/><Relationship Id="rId1" Type="http://schemas.openxmlformats.org/officeDocument/2006/relationships/hyperlink" Target="mailto:rebecca.pritchard@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11" sqref="C11"/>
    </sheetView>
  </sheetViews>
  <sheetFormatPr defaultColWidth="8.88671875" defaultRowHeight="15.6"/>
  <cols>
    <col min="1" max="2" width="8.88671875" style="1"/>
    <col min="3" max="3" width="75.33203125" style="1" customWidth="1"/>
    <col min="4" max="16384" width="8.88671875" style="1"/>
  </cols>
  <sheetData>
    <row r="2" spans="2:3">
      <c r="B2" s="45" t="s">
        <v>0</v>
      </c>
    </row>
    <row r="3" spans="2:3">
      <c r="B3" s="18" t="s">
        <v>1</v>
      </c>
      <c r="C3" s="20" t="s">
        <v>2</v>
      </c>
    </row>
    <row r="4" spans="2:3">
      <c r="B4" s="18" t="s">
        <v>3</v>
      </c>
      <c r="C4" s="37" t="s">
        <v>4</v>
      </c>
    </row>
    <row r="5" spans="2:3">
      <c r="B5" s="18" t="s">
        <v>5</v>
      </c>
      <c r="C5" s="20" t="s">
        <v>6</v>
      </c>
    </row>
    <row r="6" spans="2:3" ht="18" customHeight="1">
      <c r="B6" s="18" t="s">
        <v>7</v>
      </c>
      <c r="C6" s="43" t="s">
        <v>8</v>
      </c>
    </row>
    <row r="9" spans="2:3">
      <c r="B9" s="45" t="s">
        <v>9</v>
      </c>
    </row>
    <row r="10" spans="2:3">
      <c r="B10" s="18" t="s">
        <v>1</v>
      </c>
      <c r="C10" s="39" t="s">
        <v>10</v>
      </c>
    </row>
    <row r="11" spans="2:3">
      <c r="B11" s="18" t="s">
        <v>3</v>
      </c>
      <c r="C11" s="37" t="s">
        <v>11</v>
      </c>
    </row>
    <row r="12" spans="2:3">
      <c r="B12" s="18" t="s">
        <v>5</v>
      </c>
      <c r="C12" s="20" t="s">
        <v>12</v>
      </c>
    </row>
    <row r="13" spans="2:3">
      <c r="B13" s="18" t="s">
        <v>7</v>
      </c>
      <c r="C13" s="20" t="s">
        <v>13</v>
      </c>
    </row>
    <row r="14" spans="2:3">
      <c r="B14" s="18"/>
      <c r="C14" s="20"/>
    </row>
    <row r="15" spans="2:3">
      <c r="B15" s="45" t="s">
        <v>14</v>
      </c>
    </row>
    <row r="17" spans="2:3" ht="46.5">
      <c r="B17" s="17" t="s">
        <v>15</v>
      </c>
      <c r="C17" s="19" t="s">
        <v>16</v>
      </c>
    </row>
    <row r="18" spans="2:3" ht="62.1">
      <c r="B18" s="17" t="s">
        <v>17</v>
      </c>
      <c r="C18" s="19" t="s">
        <v>18</v>
      </c>
    </row>
    <row r="19" spans="2:3" ht="62.1">
      <c r="B19" s="17" t="s">
        <v>19</v>
      </c>
      <c r="C19" s="19" t="s">
        <v>20</v>
      </c>
    </row>
    <row r="20" spans="2:3" ht="48" customHeight="1">
      <c r="B20" s="17" t="s">
        <v>21</v>
      </c>
      <c r="C20" s="19" t="s">
        <v>22</v>
      </c>
    </row>
    <row r="21" spans="2:3" ht="30.95">
      <c r="B21" s="17" t="s">
        <v>23</v>
      </c>
      <c r="C21" s="19" t="s">
        <v>24</v>
      </c>
    </row>
    <row r="22" spans="2:3" ht="103.5" customHeight="1">
      <c r="B22" s="17" t="s">
        <v>25</v>
      </c>
      <c r="C22" s="19" t="s">
        <v>26</v>
      </c>
    </row>
    <row r="23" spans="2:3">
      <c r="B23" s="45" t="s">
        <v>27</v>
      </c>
    </row>
    <row r="24" spans="2:3">
      <c r="B24" s="17"/>
      <c r="C24" s="19"/>
    </row>
    <row r="25" spans="2:3" ht="58.5" customHeight="1">
      <c r="B25" s="17" t="s">
        <v>15</v>
      </c>
      <c r="C25" s="36" t="s">
        <v>28</v>
      </c>
    </row>
    <row r="26" spans="2:3" ht="60" customHeight="1">
      <c r="B26" s="17" t="s">
        <v>17</v>
      </c>
      <c r="C26" s="36" t="s">
        <v>29</v>
      </c>
    </row>
    <row r="27" spans="2:3" ht="77.45">
      <c r="B27" s="17" t="s">
        <v>19</v>
      </c>
      <c r="C27" s="36" t="s">
        <v>30</v>
      </c>
    </row>
    <row r="28" spans="2:3">
      <c r="C28" s="36"/>
    </row>
    <row r="29" spans="2:3">
      <c r="C29" s="36"/>
    </row>
    <row r="30" spans="2:3">
      <c r="C30" s="36"/>
    </row>
    <row r="31" spans="2:3">
      <c r="C31" s="36"/>
    </row>
    <row r="32" spans="2:3">
      <c r="C32" s="36"/>
    </row>
    <row r="33" spans="3:3">
      <c r="C33" s="36"/>
    </row>
    <row r="34" spans="3:3">
      <c r="C34" s="36"/>
    </row>
    <row r="35" spans="3:3">
      <c r="C35" s="36"/>
    </row>
    <row r="36" spans="3:3">
      <c r="C36" s="36"/>
    </row>
  </sheetData>
  <phoneticPr fontId="5" type="noConversion"/>
  <hyperlinks>
    <hyperlink ref="C4" r:id="rId1" xr:uid="{1ADF03D4-6009-4835-8681-51F530E417A4}"/>
    <hyperlink ref="C11" r:id="rId2" xr:uid="{06B499BC-2E6F-49E4-8E38-15C4CEF74038}"/>
  </hyperlinks>
  <pageMargins left="0.75" right="0.75" top="1" bottom="1" header="0.5" footer="0.5"/>
  <pageSetup paperSize="8" scale="75" orientation="landscape"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103"/>
  <sheetViews>
    <sheetView tabSelected="1" topLeftCell="E1" zoomScale="72" workbookViewId="0">
      <selection activeCell="N5" sqref="N5"/>
    </sheetView>
  </sheetViews>
  <sheetFormatPr defaultColWidth="8.88671875" defaultRowHeight="15.6"/>
  <cols>
    <col min="1" max="1" width="2.77734375" style="6" customWidth="1"/>
    <col min="2" max="2" width="9.88671875" style="7" customWidth="1"/>
    <col min="3" max="3" width="23" style="5" customWidth="1"/>
    <col min="4" max="4" width="25.21875" style="5" bestFit="1" customWidth="1"/>
    <col min="5" max="6" width="23" style="5" customWidth="1"/>
    <col min="7" max="7" width="23.77734375" style="5" customWidth="1"/>
    <col min="8" max="8" width="12.21875" style="7" customWidth="1"/>
    <col min="9" max="9" width="12.21875" style="13" customWidth="1"/>
    <col min="10" max="10" width="2.77734375" style="6" customWidth="1"/>
    <col min="11" max="11" width="25.77734375" style="6" customWidth="1"/>
    <col min="12" max="16" width="12.88671875" style="7" customWidth="1"/>
    <col min="17" max="16384" width="8.88671875" style="6"/>
  </cols>
  <sheetData>
    <row r="2" spans="1:20" s="21" customFormat="1" ht="18">
      <c r="B2" s="23" t="s">
        <v>31</v>
      </c>
      <c r="C2" s="23"/>
      <c r="D2" s="23"/>
      <c r="E2" s="23"/>
      <c r="F2" s="23"/>
      <c r="G2" s="23"/>
      <c r="H2" s="22"/>
      <c r="I2" s="24"/>
      <c r="L2" s="22"/>
      <c r="M2" s="22"/>
      <c r="N2" s="22"/>
      <c r="O2" s="22"/>
      <c r="P2" s="22"/>
    </row>
    <row r="3" spans="1:20" s="25" customFormat="1">
      <c r="A3" s="46"/>
      <c r="B3" s="42"/>
      <c r="C3" s="42"/>
      <c r="D3" s="42"/>
      <c r="E3" s="42"/>
      <c r="F3" s="42"/>
      <c r="G3" s="35"/>
      <c r="H3" s="47"/>
      <c r="I3" s="47"/>
      <c r="J3" s="46"/>
      <c r="K3" s="28" t="s">
        <v>32</v>
      </c>
      <c r="L3" s="48">
        <v>2023</v>
      </c>
      <c r="M3" s="48">
        <v>2029</v>
      </c>
      <c r="N3" s="49"/>
      <c r="O3" s="49"/>
      <c r="P3" s="49"/>
      <c r="Q3" s="46"/>
      <c r="R3" s="46"/>
      <c r="S3" s="46"/>
      <c r="T3" s="46"/>
    </row>
    <row r="4" spans="1:20" s="25" customFormat="1" ht="15" customHeight="1">
      <c r="A4" s="46"/>
      <c r="B4" s="70" t="s">
        <v>33</v>
      </c>
      <c r="C4" s="70"/>
      <c r="D4" s="70"/>
      <c r="E4" s="70"/>
      <c r="F4" s="70"/>
      <c r="G4" s="46"/>
      <c r="H4" s="46"/>
      <c r="I4" s="46"/>
      <c r="J4" s="46"/>
      <c r="K4" s="26" t="s">
        <v>34</v>
      </c>
      <c r="L4" s="27">
        <f>SUM(L14:L91)</f>
        <v>51</v>
      </c>
      <c r="M4" s="27">
        <f>SUM(L14:L91)</f>
        <v>51</v>
      </c>
      <c r="N4" s="49"/>
      <c r="O4" s="49"/>
      <c r="P4" s="49"/>
      <c r="Q4" s="46"/>
      <c r="R4" s="46"/>
      <c r="S4" s="46"/>
      <c r="T4" s="46"/>
    </row>
    <row r="5" spans="1:20" s="25" customFormat="1" ht="15" customHeight="1">
      <c r="A5" s="46"/>
      <c r="B5" s="70"/>
      <c r="C5" s="70"/>
      <c r="D5" s="70"/>
      <c r="E5" s="70"/>
      <c r="F5" s="70"/>
      <c r="G5" s="34"/>
      <c r="H5" s="27"/>
      <c r="I5" s="27"/>
      <c r="J5" s="46"/>
      <c r="K5" s="26" t="s">
        <v>35</v>
      </c>
      <c r="L5" s="27">
        <f>SUM(H20:H103)</f>
        <v>161574</v>
      </c>
      <c r="M5" s="27">
        <f>SUM(I20:I103)</f>
        <v>179197.27185519217</v>
      </c>
      <c r="N5" s="49"/>
      <c r="O5" s="49"/>
      <c r="P5" s="49"/>
      <c r="Q5" s="46"/>
      <c r="R5" s="46"/>
      <c r="S5" s="46"/>
      <c r="T5" s="46"/>
    </row>
    <row r="6" spans="1:20" s="25" customFormat="1" ht="15.75" customHeight="1">
      <c r="A6" s="46"/>
      <c r="B6" s="70"/>
      <c r="C6" s="70"/>
      <c r="D6" s="70"/>
      <c r="E6" s="70"/>
      <c r="F6" s="70"/>
      <c r="G6" s="46"/>
      <c r="H6" s="46"/>
      <c r="I6" s="46"/>
      <c r="J6" s="46"/>
      <c r="K6" s="26" t="s">
        <v>36</v>
      </c>
      <c r="L6" s="27">
        <f>L5/L4</f>
        <v>3168.1176470588234</v>
      </c>
      <c r="M6" s="27">
        <f>M5/M4</f>
        <v>3513.6719971606308</v>
      </c>
      <c r="N6" s="49"/>
      <c r="O6" s="49"/>
      <c r="P6" s="49"/>
      <c r="Q6" s="46"/>
      <c r="R6" s="46"/>
      <c r="S6" s="46"/>
      <c r="T6" s="46"/>
    </row>
    <row r="7" spans="1:20" s="25" customFormat="1" ht="15.75" customHeight="1">
      <c r="A7" s="46"/>
      <c r="B7" s="50"/>
      <c r="C7" s="50"/>
      <c r="D7" s="50"/>
      <c r="E7" s="50"/>
      <c r="F7" s="50"/>
      <c r="G7" s="46"/>
      <c r="H7" s="46"/>
      <c r="I7" s="46"/>
      <c r="J7" s="46"/>
      <c r="K7" s="34"/>
      <c r="L7" s="27"/>
      <c r="M7" s="27"/>
      <c r="N7" s="49"/>
      <c r="O7" s="49"/>
      <c r="P7" s="49"/>
      <c r="Q7" s="46"/>
      <c r="R7" s="46"/>
      <c r="S7" s="46"/>
      <c r="T7" s="46"/>
    </row>
    <row r="8" spans="1:20" s="25" customFormat="1" ht="15.75" customHeight="1">
      <c r="A8" s="46"/>
      <c r="B8" s="74" t="s">
        <v>37</v>
      </c>
      <c r="C8" s="74"/>
      <c r="D8" s="74"/>
      <c r="E8" s="74"/>
      <c r="F8" s="74"/>
      <c r="G8" s="46"/>
      <c r="H8" s="46"/>
      <c r="I8" s="46"/>
      <c r="J8" s="46"/>
      <c r="K8" s="34"/>
      <c r="L8" s="27"/>
      <c r="M8" s="27"/>
      <c r="N8" s="49"/>
      <c r="O8" s="49"/>
      <c r="P8" s="38" t="s">
        <v>38</v>
      </c>
      <c r="Q8" s="46"/>
      <c r="R8" s="46"/>
      <c r="S8" s="46"/>
      <c r="T8" s="46"/>
    </row>
    <row r="9" spans="1:20">
      <c r="L9" s="6"/>
      <c r="M9" s="6"/>
    </row>
    <row r="10" spans="1:20" ht="51" customHeight="1">
      <c r="B10" s="16" t="s">
        <v>39</v>
      </c>
      <c r="C10" s="16" t="s">
        <v>40</v>
      </c>
      <c r="D10" s="16" t="s">
        <v>41</v>
      </c>
      <c r="E10" s="16" t="s">
        <v>42</v>
      </c>
      <c r="F10" s="16" t="s">
        <v>43</v>
      </c>
      <c r="G10" s="16" t="s">
        <v>44</v>
      </c>
      <c r="H10" s="16" t="s">
        <v>45</v>
      </c>
      <c r="I10" s="16" t="s">
        <v>46</v>
      </c>
      <c r="J10" s="32"/>
      <c r="K10" s="16" t="s">
        <v>47</v>
      </c>
      <c r="L10" s="33" t="s">
        <v>48</v>
      </c>
      <c r="M10" s="71" t="s">
        <v>49</v>
      </c>
      <c r="N10" s="72"/>
      <c r="O10" s="72"/>
      <c r="P10" s="73"/>
    </row>
    <row r="11" spans="1:20" ht="15.95" thickBot="1"/>
    <row r="12" spans="1:20" s="4" customFormat="1" ht="47.1" thickBot="1">
      <c r="A12" s="51"/>
      <c r="B12" s="44" t="s">
        <v>50</v>
      </c>
      <c r="C12" s="52" t="s">
        <v>51</v>
      </c>
      <c r="D12" s="52" t="s">
        <v>52</v>
      </c>
      <c r="E12" s="52" t="s">
        <v>53</v>
      </c>
      <c r="F12" s="52" t="s">
        <v>54</v>
      </c>
      <c r="G12" s="52" t="s">
        <v>55</v>
      </c>
      <c r="H12" s="44" t="s">
        <v>56</v>
      </c>
      <c r="I12" s="44" t="s">
        <v>57</v>
      </c>
      <c r="J12" s="51"/>
      <c r="K12" s="53" t="s">
        <v>58</v>
      </c>
      <c r="L12" s="44" t="s">
        <v>59</v>
      </c>
      <c r="M12" s="54" t="s">
        <v>56</v>
      </c>
      <c r="N12" s="44" t="s">
        <v>60</v>
      </c>
      <c r="O12" s="54" t="s">
        <v>57</v>
      </c>
      <c r="P12" s="44" t="s">
        <v>61</v>
      </c>
      <c r="Q12" s="51"/>
      <c r="R12" s="51"/>
      <c r="S12" s="51"/>
      <c r="T12" s="51"/>
    </row>
    <row r="13" spans="1:20" s="4" customFormat="1">
      <c r="A13" s="51"/>
      <c r="B13" s="55"/>
      <c r="C13" s="56"/>
      <c r="D13" s="56"/>
      <c r="E13" s="56"/>
      <c r="F13" s="56"/>
      <c r="G13" s="56"/>
      <c r="H13" s="55"/>
      <c r="I13" s="57"/>
      <c r="J13" s="51"/>
      <c r="K13" s="58"/>
      <c r="L13" s="55"/>
      <c r="M13" s="55"/>
      <c r="N13" s="55"/>
      <c r="O13" s="55"/>
      <c r="P13" s="55"/>
      <c r="Q13" s="51"/>
      <c r="R13" s="51"/>
      <c r="S13" s="51"/>
      <c r="T13" s="51"/>
    </row>
    <row r="14" spans="1:20" s="4" customFormat="1" ht="15.75">
      <c r="A14" s="59"/>
      <c r="B14" s="29" t="s">
        <v>62</v>
      </c>
      <c r="C14" s="30" t="s">
        <v>63</v>
      </c>
      <c r="D14" s="30" t="s">
        <v>64</v>
      </c>
      <c r="E14" s="30"/>
      <c r="F14" s="30" t="s">
        <v>65</v>
      </c>
      <c r="G14" s="30" t="s">
        <v>66</v>
      </c>
      <c r="H14" s="29">
        <v>480</v>
      </c>
      <c r="I14" s="29">
        <v>502</v>
      </c>
      <c r="J14" s="60"/>
      <c r="K14" s="61" t="s">
        <v>67</v>
      </c>
      <c r="L14" s="62">
        <v>3</v>
      </c>
      <c r="M14" s="14">
        <f>IF(K14="",0,(SUMIF($G$20:$G$103,K14,$H$20:$H$103)))</f>
        <v>9651</v>
      </c>
      <c r="N14" s="15">
        <f>IF(K14="",-1,(-($L$6-(M14/L14))/$L$6))</f>
        <v>1.5429462661071742E-2</v>
      </c>
      <c r="O14" s="14">
        <f>IF(K14="",0,(SUMIF($G$19:$G$103,K14,$I$19:$I$103)))</f>
        <v>12234.135279845486</v>
      </c>
      <c r="P14" s="15">
        <f>IF(K14="",-1,(-($M$6-(O14/L14))/$M$6))</f>
        <v>0.16062202066022765</v>
      </c>
      <c r="Q14" s="63"/>
      <c r="R14" s="51"/>
      <c r="S14" s="51"/>
      <c r="T14" s="51"/>
    </row>
    <row r="15" spans="1:20" s="4" customFormat="1" ht="15.75">
      <c r="A15" s="59"/>
      <c r="B15" s="29" t="s">
        <v>68</v>
      </c>
      <c r="C15" s="30" t="s">
        <v>69</v>
      </c>
      <c r="D15" s="30" t="s">
        <v>70</v>
      </c>
      <c r="E15" s="30"/>
      <c r="F15" s="30" t="s">
        <v>65</v>
      </c>
      <c r="G15" s="30" t="s">
        <v>66</v>
      </c>
      <c r="H15" s="29">
        <v>67</v>
      </c>
      <c r="I15" s="29">
        <v>68</v>
      </c>
      <c r="J15" s="60"/>
      <c r="K15" s="61" t="s">
        <v>71</v>
      </c>
      <c r="L15" s="62">
        <v>3</v>
      </c>
      <c r="M15" s="14">
        <f t="shared" ref="M15:M30" si="0">IF(K15="",0,(SUMIF($G$20:$G$103,K15,$H$20:$H$103)))</f>
        <v>12006</v>
      </c>
      <c r="N15" s="15">
        <f>IF(K15="",-1,(-($L$6-(M15/L15))/$L$6))</f>
        <v>0.26321066508225338</v>
      </c>
      <c r="O15" s="14">
        <f t="shared" ref="O15:O30" si="1">IF(K15="",0,(SUMIF($G$19:$G$103,K15,$I$19:$I$103)))</f>
        <v>14677.532594036857</v>
      </c>
      <c r="P15" s="15">
        <f>IF(K15="",-1,(-($M$6-(O15/L15))/$M$6))</f>
        <v>0.39242105371034908</v>
      </c>
      <c r="Q15" s="63"/>
      <c r="R15" s="51"/>
      <c r="S15" s="51"/>
      <c r="T15" s="64"/>
    </row>
    <row r="16" spans="1:20" s="4" customFormat="1" ht="15.75">
      <c r="A16" s="59"/>
      <c r="B16" s="29" t="s">
        <v>72</v>
      </c>
      <c r="C16" s="30" t="s">
        <v>73</v>
      </c>
      <c r="D16" s="30" t="s">
        <v>74</v>
      </c>
      <c r="E16" s="30"/>
      <c r="F16" s="30"/>
      <c r="G16" s="30" t="s">
        <v>66</v>
      </c>
      <c r="H16" s="29">
        <v>893</v>
      </c>
      <c r="I16" s="29">
        <v>897</v>
      </c>
      <c r="J16" s="60"/>
      <c r="K16" s="61" t="s">
        <v>75</v>
      </c>
      <c r="L16" s="62">
        <v>3</v>
      </c>
      <c r="M16" s="14">
        <f t="shared" si="0"/>
        <v>8997</v>
      </c>
      <c r="N16" s="15">
        <f t="shared" ref="N16:N78" si="2">IF(K16="",-1,(-($L$6-(M16/L16))/$L$6))</f>
        <v>-5.3381113297931569E-2</v>
      </c>
      <c r="O16" s="14">
        <f t="shared" si="1"/>
        <v>9428.373469218559</v>
      </c>
      <c r="P16" s="15">
        <f t="shared" ref="P16:P78" si="3">IF(K16="",-1,(-($M$6-(O16/L16))/$M$6))</f>
        <v>-0.10555363194235262</v>
      </c>
      <c r="Q16" s="63"/>
      <c r="R16" s="51"/>
      <c r="S16" s="51"/>
      <c r="T16" s="64"/>
    </row>
    <row r="17" spans="1:20" s="4" customFormat="1" ht="15.75">
      <c r="A17" s="59"/>
      <c r="B17" s="29" t="s">
        <v>76</v>
      </c>
      <c r="C17" s="30" t="s">
        <v>77</v>
      </c>
      <c r="D17" s="30" t="s">
        <v>78</v>
      </c>
      <c r="E17" s="30" t="s">
        <v>79</v>
      </c>
      <c r="F17" s="30"/>
      <c r="G17" s="30" t="s">
        <v>66</v>
      </c>
      <c r="H17" s="29">
        <v>759</v>
      </c>
      <c r="I17" s="29">
        <v>780</v>
      </c>
      <c r="J17" s="60"/>
      <c r="K17" s="61" t="s">
        <v>80</v>
      </c>
      <c r="L17" s="62">
        <v>3</v>
      </c>
      <c r="M17" s="14">
        <f t="shared" si="0"/>
        <v>8997</v>
      </c>
      <c r="N17" s="15">
        <f t="shared" si="2"/>
        <v>-5.3381113297931569E-2</v>
      </c>
      <c r="O17" s="14">
        <f t="shared" si="1"/>
        <v>9996.2606032007989</v>
      </c>
      <c r="P17" s="15">
        <f t="shared" si="3"/>
        <v>-5.1679590347012597E-2</v>
      </c>
      <c r="Q17" s="63"/>
      <c r="R17" s="51"/>
      <c r="S17" s="51"/>
      <c r="T17" s="64"/>
    </row>
    <row r="18" spans="1:20" s="4" customFormat="1" ht="15.75">
      <c r="A18" s="59"/>
      <c r="B18" s="29" t="s">
        <v>81</v>
      </c>
      <c r="C18" s="30" t="s">
        <v>82</v>
      </c>
      <c r="D18" s="30" t="s">
        <v>78</v>
      </c>
      <c r="E18" s="30" t="s">
        <v>83</v>
      </c>
      <c r="F18" s="30"/>
      <c r="G18" s="30" t="s">
        <v>66</v>
      </c>
      <c r="H18" s="29">
        <v>803</v>
      </c>
      <c r="I18" s="29">
        <v>824</v>
      </c>
      <c r="J18" s="60"/>
      <c r="K18" s="61" t="s">
        <v>84</v>
      </c>
      <c r="L18" s="62">
        <v>3</v>
      </c>
      <c r="M18" s="14">
        <f t="shared" si="0"/>
        <v>8772</v>
      </c>
      <c r="N18" s="15">
        <f t="shared" si="2"/>
        <v>-7.705447658657949E-2</v>
      </c>
      <c r="O18" s="14">
        <f t="shared" si="1"/>
        <v>9415.3125897490154</v>
      </c>
      <c r="P18" s="15">
        <f t="shared" si="3"/>
        <v>-0.1067926851304038</v>
      </c>
      <c r="Q18" s="63"/>
      <c r="R18" s="51"/>
      <c r="S18" s="51"/>
      <c r="T18" s="64"/>
    </row>
    <row r="19" spans="1:20" s="4" customFormat="1" ht="15.75">
      <c r="A19" s="51"/>
      <c r="B19" s="65"/>
      <c r="C19" s="66"/>
      <c r="D19" s="66"/>
      <c r="E19" s="66"/>
      <c r="F19" s="66"/>
      <c r="G19" s="66"/>
      <c r="H19" s="65"/>
      <c r="I19" s="67"/>
      <c r="J19" s="59"/>
      <c r="K19" s="61" t="s">
        <v>85</v>
      </c>
      <c r="L19" s="62">
        <v>3</v>
      </c>
      <c r="M19" s="14">
        <f t="shared" si="0"/>
        <v>9287</v>
      </c>
      <c r="N19" s="15">
        <f t="shared" si="2"/>
        <v>-2.2868778392563176E-2</v>
      </c>
      <c r="O19" s="14">
        <f t="shared" si="1"/>
        <v>9774.4972495864204</v>
      </c>
      <c r="P19" s="15">
        <f t="shared" si="3"/>
        <v>-7.2717728776323737E-2</v>
      </c>
      <c r="Q19" s="63"/>
      <c r="R19" s="51"/>
      <c r="S19" s="51"/>
      <c r="T19" s="64"/>
    </row>
    <row r="20" spans="1:20" ht="15.75">
      <c r="A20" s="9"/>
      <c r="B20" s="10" t="s">
        <v>86</v>
      </c>
      <c r="C20" s="10"/>
      <c r="D20" s="11" t="s">
        <v>80</v>
      </c>
      <c r="E20" s="11" t="s">
        <v>87</v>
      </c>
      <c r="F20" s="11"/>
      <c r="G20" s="10" t="s">
        <v>67</v>
      </c>
      <c r="H20" s="40">
        <v>1378</v>
      </c>
      <c r="I20" s="68">
        <v>1476.2298597029478</v>
      </c>
      <c r="J20" s="31"/>
      <c r="K20" s="61" t="s">
        <v>88</v>
      </c>
      <c r="L20" s="62">
        <v>3</v>
      </c>
      <c r="M20" s="14">
        <f t="shared" si="0"/>
        <v>8978</v>
      </c>
      <c r="N20" s="15">
        <f t="shared" si="2"/>
        <v>-5.5380197308972992E-2</v>
      </c>
      <c r="O20" s="14">
        <f t="shared" si="1"/>
        <v>9514.0607561021425</v>
      </c>
      <c r="P20" s="15">
        <f t="shared" si="3"/>
        <v>-9.7424691909169317E-2</v>
      </c>
      <c r="Q20" s="8"/>
      <c r="T20" s="41"/>
    </row>
    <row r="21" spans="1:20" ht="15.75">
      <c r="A21" s="9"/>
      <c r="B21" s="10" t="s">
        <v>89</v>
      </c>
      <c r="C21" s="10"/>
      <c r="D21" s="11" t="s">
        <v>90</v>
      </c>
      <c r="E21" s="11" t="s">
        <v>91</v>
      </c>
      <c r="F21" s="11"/>
      <c r="G21" s="10" t="s">
        <v>67</v>
      </c>
      <c r="H21" s="40">
        <v>2160</v>
      </c>
      <c r="I21" s="68">
        <v>2266.7987500373774</v>
      </c>
      <c r="J21" s="31"/>
      <c r="K21" s="61" t="s">
        <v>92</v>
      </c>
      <c r="L21" s="62">
        <v>3</v>
      </c>
      <c r="M21" s="14">
        <f t="shared" si="0"/>
        <v>8337</v>
      </c>
      <c r="N21" s="15">
        <f t="shared" si="2"/>
        <v>-0.12282297894463215</v>
      </c>
      <c r="O21" s="14">
        <f t="shared" si="1"/>
        <v>9788.3825406722608</v>
      </c>
      <c r="P21" s="15">
        <f t="shared" si="3"/>
        <v>-7.1400465706325453E-2</v>
      </c>
      <c r="Q21" s="8"/>
      <c r="T21" s="41"/>
    </row>
    <row r="22" spans="1:20" ht="15.75">
      <c r="A22" s="9"/>
      <c r="B22" s="10" t="s">
        <v>93</v>
      </c>
      <c r="C22" s="10"/>
      <c r="D22" s="11" t="s">
        <v>90</v>
      </c>
      <c r="E22" s="11" t="s">
        <v>94</v>
      </c>
      <c r="F22" s="11"/>
      <c r="G22" s="10" t="s">
        <v>67</v>
      </c>
      <c r="H22" s="40">
        <v>2671</v>
      </c>
      <c r="I22" s="68">
        <v>2761.9970730420646</v>
      </c>
      <c r="J22" s="31"/>
      <c r="K22" s="61" t="s">
        <v>95</v>
      </c>
      <c r="L22" s="62">
        <v>3</v>
      </c>
      <c r="M22" s="14">
        <f t="shared" si="0"/>
        <v>10020</v>
      </c>
      <c r="N22" s="15">
        <f t="shared" si="2"/>
        <v>5.4253778454454345E-2</v>
      </c>
      <c r="O22" s="14">
        <f t="shared" si="1"/>
        <v>10556.982521262455</v>
      </c>
      <c r="P22" s="15">
        <f t="shared" si="3"/>
        <v>1.5147050145322941E-3</v>
      </c>
      <c r="Q22" s="8"/>
      <c r="T22" s="41"/>
    </row>
    <row r="23" spans="1:20" ht="15.75">
      <c r="A23" s="9"/>
      <c r="B23" s="10" t="s">
        <v>96</v>
      </c>
      <c r="C23" s="10"/>
      <c r="D23" s="11" t="s">
        <v>90</v>
      </c>
      <c r="E23" s="11" t="s">
        <v>97</v>
      </c>
      <c r="F23" s="11"/>
      <c r="G23" s="10" t="s">
        <v>67</v>
      </c>
      <c r="H23" s="40">
        <v>596</v>
      </c>
      <c r="I23" s="68">
        <v>633.22531374940399</v>
      </c>
      <c r="J23" s="31"/>
      <c r="K23" s="61" t="s">
        <v>98</v>
      </c>
      <c r="L23" s="62">
        <v>3</v>
      </c>
      <c r="M23" s="14">
        <f t="shared" si="0"/>
        <v>9945</v>
      </c>
      <c r="N23" s="15">
        <f t="shared" si="2"/>
        <v>4.6362657358238364E-2</v>
      </c>
      <c r="O23" s="14">
        <f t="shared" si="1"/>
        <v>12276.380445484372</v>
      </c>
      <c r="P23" s="15">
        <f t="shared" si="3"/>
        <v>0.16462971457445971</v>
      </c>
      <c r="Q23" s="8"/>
      <c r="T23" s="41"/>
    </row>
    <row r="24" spans="1:20" ht="15.75">
      <c r="A24" s="9"/>
      <c r="B24" s="10" t="s">
        <v>99</v>
      </c>
      <c r="C24" s="10"/>
      <c r="D24" s="11" t="s">
        <v>90</v>
      </c>
      <c r="E24" s="11" t="s">
        <v>67</v>
      </c>
      <c r="F24" s="11"/>
      <c r="G24" s="10" t="s">
        <v>67</v>
      </c>
      <c r="H24" s="40">
        <v>145</v>
      </c>
      <c r="I24" s="68">
        <v>969</v>
      </c>
      <c r="J24" s="31"/>
      <c r="K24" s="61" t="s">
        <v>100</v>
      </c>
      <c r="L24" s="62">
        <v>3</v>
      </c>
      <c r="M24" s="14">
        <f t="shared" si="0"/>
        <v>9924</v>
      </c>
      <c r="N24" s="15">
        <f t="shared" si="2"/>
        <v>4.4153143451297894E-2</v>
      </c>
      <c r="O24" s="14">
        <f t="shared" si="1"/>
        <v>10386.613961127145</v>
      </c>
      <c r="P24" s="15">
        <f t="shared" si="3"/>
        <v>-1.464773703782621E-2</v>
      </c>
      <c r="Q24" s="8"/>
      <c r="T24" s="41"/>
    </row>
    <row r="25" spans="1:20" ht="15.75">
      <c r="A25" s="9"/>
      <c r="B25" s="10" t="s">
        <v>101</v>
      </c>
      <c r="C25" s="10"/>
      <c r="D25" s="11" t="s">
        <v>102</v>
      </c>
      <c r="E25" s="11" t="s">
        <v>102</v>
      </c>
      <c r="F25" s="11"/>
      <c r="G25" s="10" t="s">
        <v>67</v>
      </c>
      <c r="H25" s="40">
        <v>1518</v>
      </c>
      <c r="I25" s="68">
        <v>1917</v>
      </c>
      <c r="J25" s="31"/>
      <c r="K25" s="61" t="s">
        <v>103</v>
      </c>
      <c r="L25" s="62">
        <v>3</v>
      </c>
      <c r="M25" s="14">
        <f t="shared" si="0"/>
        <v>10354</v>
      </c>
      <c r="N25" s="15">
        <f t="shared" si="2"/>
        <v>8.9395571069602872E-2</v>
      </c>
      <c r="O25" s="14">
        <f t="shared" si="1"/>
        <v>11625.291168915177</v>
      </c>
      <c r="P25" s="15">
        <f t="shared" si="3"/>
        <v>0.10286249241149799</v>
      </c>
      <c r="Q25" s="8"/>
      <c r="T25" s="41"/>
    </row>
    <row r="26" spans="1:20" ht="15.75">
      <c r="A26" s="9"/>
      <c r="B26" s="10" t="s">
        <v>104</v>
      </c>
      <c r="C26" s="10"/>
      <c r="D26" s="11" t="s">
        <v>102</v>
      </c>
      <c r="E26" s="11" t="s">
        <v>105</v>
      </c>
      <c r="F26" s="11"/>
      <c r="G26" s="10" t="s">
        <v>67</v>
      </c>
      <c r="H26" s="40">
        <v>719</v>
      </c>
      <c r="I26" s="68">
        <v>1720</v>
      </c>
      <c r="J26" s="31"/>
      <c r="K26" s="61" t="s">
        <v>106</v>
      </c>
      <c r="L26" s="62">
        <v>3</v>
      </c>
      <c r="M26" s="14">
        <f t="shared" si="0"/>
        <v>8888</v>
      </c>
      <c r="N26" s="15">
        <f t="shared" si="2"/>
        <v>-6.4849542624432169E-2</v>
      </c>
      <c r="O26" s="14">
        <f t="shared" si="1"/>
        <v>9287.1764985879836</v>
      </c>
      <c r="P26" s="15">
        <f t="shared" si="3"/>
        <v>-0.11894863776955904</v>
      </c>
      <c r="Q26" s="8"/>
      <c r="T26" s="41"/>
    </row>
    <row r="27" spans="1:20" ht="15.75">
      <c r="A27" s="9"/>
      <c r="B27" s="10" t="s">
        <v>107</v>
      </c>
      <c r="C27" s="10"/>
      <c r="D27" s="11" t="s">
        <v>90</v>
      </c>
      <c r="E27" s="11" t="s">
        <v>108</v>
      </c>
      <c r="F27" s="11"/>
      <c r="G27" s="10" t="s">
        <v>67</v>
      </c>
      <c r="H27" s="40">
        <v>441</v>
      </c>
      <c r="I27" s="68">
        <v>466.91759156999848</v>
      </c>
      <c r="J27" s="31"/>
      <c r="K27" s="61" t="s">
        <v>109</v>
      </c>
      <c r="L27" s="62">
        <v>3</v>
      </c>
      <c r="M27" s="14">
        <f t="shared" si="0"/>
        <v>9458</v>
      </c>
      <c r="N27" s="15">
        <f t="shared" si="2"/>
        <v>-4.8770222931907503E-3</v>
      </c>
      <c r="O27" s="14">
        <f t="shared" si="1"/>
        <v>10088.272177403545</v>
      </c>
      <c r="P27" s="15">
        <f t="shared" si="3"/>
        <v>-4.295068088732671E-2</v>
      </c>
      <c r="Q27" s="8"/>
      <c r="T27" s="41"/>
    </row>
    <row r="28" spans="1:20" ht="15.75">
      <c r="A28" s="9"/>
      <c r="B28" s="10" t="s">
        <v>110</v>
      </c>
      <c r="C28" s="10"/>
      <c r="D28" s="11"/>
      <c r="E28" s="11"/>
      <c r="F28" s="11"/>
      <c r="G28" s="10" t="s">
        <v>67</v>
      </c>
      <c r="H28" s="40">
        <v>23</v>
      </c>
      <c r="I28" s="68">
        <v>22.966691743695197</v>
      </c>
      <c r="J28" s="31"/>
      <c r="K28" s="61" t="s">
        <v>111</v>
      </c>
      <c r="L28" s="62">
        <v>3</v>
      </c>
      <c r="M28" s="14">
        <f t="shared" si="0"/>
        <v>8495</v>
      </c>
      <c r="N28" s="15">
        <f t="shared" si="2"/>
        <v>-0.10619901716860387</v>
      </c>
      <c r="O28" s="14">
        <f t="shared" si="1"/>
        <v>9030</v>
      </c>
      <c r="P28" s="15">
        <f t="shared" si="3"/>
        <v>-0.14334633328541876</v>
      </c>
      <c r="Q28" s="8"/>
      <c r="T28" s="41"/>
    </row>
    <row r="29" spans="1:20" ht="15.75">
      <c r="A29" s="9"/>
      <c r="B29" s="10" t="s">
        <v>112</v>
      </c>
      <c r="C29" s="69"/>
      <c r="D29" s="11" t="s">
        <v>113</v>
      </c>
      <c r="E29" s="11" t="s">
        <v>114</v>
      </c>
      <c r="F29" s="11"/>
      <c r="G29" s="10" t="s">
        <v>71</v>
      </c>
      <c r="H29" s="40">
        <v>3568</v>
      </c>
      <c r="I29" s="68">
        <v>4736</v>
      </c>
      <c r="J29" s="31"/>
      <c r="K29" s="61" t="s">
        <v>115</v>
      </c>
      <c r="L29" s="62">
        <v>3</v>
      </c>
      <c r="M29" s="14">
        <f t="shared" si="0"/>
        <v>9656</v>
      </c>
      <c r="N29" s="15">
        <f t="shared" si="2"/>
        <v>1.5955537400819425E-2</v>
      </c>
      <c r="O29" s="14">
        <f t="shared" si="1"/>
        <v>10734</v>
      </c>
      <c r="P29" s="15">
        <f t="shared" si="3"/>
        <v>1.8307913456734763E-2</v>
      </c>
      <c r="Q29" s="8"/>
      <c r="T29" s="41"/>
    </row>
    <row r="30" spans="1:20" ht="15.75">
      <c r="A30" s="9"/>
      <c r="B30" s="10" t="s">
        <v>116</v>
      </c>
      <c r="C30" s="10"/>
      <c r="D30" s="11"/>
      <c r="E30" s="11"/>
      <c r="F30" s="11"/>
      <c r="G30" s="10" t="s">
        <v>71</v>
      </c>
      <c r="H30" s="40">
        <v>4286</v>
      </c>
      <c r="I30" s="68">
        <v>4475.5325940368566</v>
      </c>
      <c r="J30" s="31"/>
      <c r="K30" s="61" t="s">
        <v>117</v>
      </c>
      <c r="L30" s="62">
        <v>3</v>
      </c>
      <c r="M30" s="14">
        <f t="shared" si="0"/>
        <v>9809</v>
      </c>
      <c r="N30" s="15">
        <f t="shared" si="2"/>
        <v>3.2053424437100013E-2</v>
      </c>
      <c r="O30" s="14">
        <f t="shared" si="1"/>
        <v>10384</v>
      </c>
      <c r="P30" s="15">
        <f t="shared" si="3"/>
        <v>-1.4895717036078421E-2</v>
      </c>
      <c r="Q30" s="8"/>
      <c r="T30" s="41"/>
    </row>
    <row r="31" spans="1:20" ht="15">
      <c r="A31" s="9"/>
      <c r="B31" s="10" t="s">
        <v>118</v>
      </c>
      <c r="C31" s="10"/>
      <c r="D31" s="11" t="s">
        <v>119</v>
      </c>
      <c r="E31" s="11" t="s">
        <v>114</v>
      </c>
      <c r="F31" s="11"/>
      <c r="G31" s="10" t="s">
        <v>71</v>
      </c>
      <c r="H31" s="40">
        <v>2783</v>
      </c>
      <c r="I31" s="68">
        <v>3994</v>
      </c>
      <c r="J31" s="31"/>
      <c r="K31" s="3"/>
      <c r="L31" s="2"/>
      <c r="M31" s="14">
        <f t="shared" ref="M14:M45" si="4">IF(K31="",0,(SUMIF($G$20:$G$91,K31,$H$20:$H$91)))</f>
        <v>0</v>
      </c>
      <c r="N31" s="15">
        <f t="shared" si="2"/>
        <v>-1</v>
      </c>
      <c r="O31" s="14">
        <f t="shared" ref="O14:O45" si="5">IF(K31="",0,(SUMIF($G$19:$G$91,K31,$I$19:$I$91)))</f>
        <v>0</v>
      </c>
      <c r="P31" s="15">
        <f t="shared" si="3"/>
        <v>-1</v>
      </c>
      <c r="Q31" s="8"/>
      <c r="T31" s="41"/>
    </row>
    <row r="32" spans="1:20" ht="15">
      <c r="A32" s="9"/>
      <c r="B32" s="10" t="s">
        <v>120</v>
      </c>
      <c r="C32" s="10"/>
      <c r="D32" s="11" t="s">
        <v>121</v>
      </c>
      <c r="E32" s="11" t="s">
        <v>114</v>
      </c>
      <c r="F32" s="11"/>
      <c r="G32" s="10" t="s">
        <v>71</v>
      </c>
      <c r="H32" s="40">
        <v>1369</v>
      </c>
      <c r="I32" s="68">
        <v>1472</v>
      </c>
      <c r="J32" s="31"/>
      <c r="K32" s="3"/>
      <c r="L32" s="2"/>
      <c r="M32" s="14">
        <f t="shared" si="4"/>
        <v>0</v>
      </c>
      <c r="N32" s="15">
        <f t="shared" si="2"/>
        <v>-1</v>
      </c>
      <c r="O32" s="14">
        <f t="shared" si="5"/>
        <v>0</v>
      </c>
      <c r="P32" s="15">
        <f t="shared" si="3"/>
        <v>-1</v>
      </c>
      <c r="Q32" s="8"/>
      <c r="T32" s="41"/>
    </row>
    <row r="33" spans="1:20" ht="15">
      <c r="A33" s="9"/>
      <c r="B33" s="10" t="s">
        <v>122</v>
      </c>
      <c r="C33" s="10"/>
      <c r="D33" s="11" t="s">
        <v>75</v>
      </c>
      <c r="E33" s="11" t="s">
        <v>123</v>
      </c>
      <c r="F33" s="11"/>
      <c r="G33" s="10" t="s">
        <v>75</v>
      </c>
      <c r="H33" s="40">
        <v>2201</v>
      </c>
      <c r="I33" s="68">
        <v>2305.0780348160392</v>
      </c>
      <c r="J33" s="31"/>
      <c r="K33" s="3"/>
      <c r="L33" s="2"/>
      <c r="M33" s="14">
        <f t="shared" si="4"/>
        <v>0</v>
      </c>
      <c r="N33" s="15">
        <f t="shared" si="2"/>
        <v>-1</v>
      </c>
      <c r="O33" s="14">
        <f t="shared" si="5"/>
        <v>0</v>
      </c>
      <c r="P33" s="15">
        <f t="shared" si="3"/>
        <v>-1</v>
      </c>
      <c r="Q33" s="8"/>
      <c r="T33" s="41"/>
    </row>
    <row r="34" spans="1:20" ht="15">
      <c r="A34" s="9"/>
      <c r="B34" s="10" t="s">
        <v>124</v>
      </c>
      <c r="C34" s="10"/>
      <c r="D34" s="11" t="s">
        <v>75</v>
      </c>
      <c r="E34" s="11" t="s">
        <v>125</v>
      </c>
      <c r="F34" s="11"/>
      <c r="G34" s="10" t="s">
        <v>75</v>
      </c>
      <c r="H34" s="40">
        <v>2352</v>
      </c>
      <c r="I34" s="68">
        <v>2479.7164223061213</v>
      </c>
      <c r="J34" s="31"/>
      <c r="K34" s="3"/>
      <c r="L34" s="2"/>
      <c r="M34" s="14">
        <f t="shared" si="4"/>
        <v>0</v>
      </c>
      <c r="N34" s="15">
        <f t="shared" si="2"/>
        <v>-1</v>
      </c>
      <c r="O34" s="14">
        <f t="shared" si="5"/>
        <v>0</v>
      </c>
      <c r="P34" s="15">
        <f t="shared" si="3"/>
        <v>-1</v>
      </c>
      <c r="Q34" s="8"/>
      <c r="T34" s="41"/>
    </row>
    <row r="35" spans="1:20" ht="15">
      <c r="A35" s="9"/>
      <c r="B35" s="10" t="s">
        <v>126</v>
      </c>
      <c r="C35" s="10"/>
      <c r="D35" s="11" t="s">
        <v>75</v>
      </c>
      <c r="E35" s="11" t="s">
        <v>127</v>
      </c>
      <c r="F35" s="11"/>
      <c r="G35" s="10" t="s">
        <v>75</v>
      </c>
      <c r="H35" s="40">
        <v>1179</v>
      </c>
      <c r="I35" s="68">
        <v>1237.2552263771515</v>
      </c>
      <c r="J35" s="31"/>
      <c r="K35" s="3"/>
      <c r="L35" s="2"/>
      <c r="M35" s="14">
        <f t="shared" si="4"/>
        <v>0</v>
      </c>
      <c r="N35" s="15">
        <f t="shared" si="2"/>
        <v>-1</v>
      </c>
      <c r="O35" s="14">
        <f t="shared" si="5"/>
        <v>0</v>
      </c>
      <c r="P35" s="15">
        <f t="shared" si="3"/>
        <v>-1</v>
      </c>
      <c r="Q35" s="8"/>
      <c r="T35" s="41"/>
    </row>
    <row r="36" spans="1:20" ht="15">
      <c r="A36" s="9"/>
      <c r="B36" s="10" t="s">
        <v>128</v>
      </c>
      <c r="C36" s="10"/>
      <c r="D36" s="11" t="s">
        <v>75</v>
      </c>
      <c r="E36" s="11" t="s">
        <v>129</v>
      </c>
      <c r="F36" s="11"/>
      <c r="G36" s="10" t="s">
        <v>75</v>
      </c>
      <c r="H36" s="40">
        <v>1563</v>
      </c>
      <c r="I36" s="68">
        <v>1636.3469958160938</v>
      </c>
      <c r="J36" s="31"/>
      <c r="K36" s="3"/>
      <c r="L36" s="2"/>
      <c r="M36" s="14">
        <f t="shared" si="4"/>
        <v>0</v>
      </c>
      <c r="N36" s="15">
        <f t="shared" si="2"/>
        <v>-1</v>
      </c>
      <c r="O36" s="14">
        <f t="shared" si="5"/>
        <v>0</v>
      </c>
      <c r="P36" s="15">
        <f t="shared" si="3"/>
        <v>-1</v>
      </c>
      <c r="Q36" s="8"/>
      <c r="T36" s="41"/>
    </row>
    <row r="37" spans="1:20" ht="15">
      <c r="A37" s="9"/>
      <c r="B37" s="10" t="s">
        <v>130</v>
      </c>
      <c r="C37" s="10"/>
      <c r="D37" s="11" t="s">
        <v>75</v>
      </c>
      <c r="E37" s="11" t="s">
        <v>131</v>
      </c>
      <c r="F37" s="11"/>
      <c r="G37" s="10" t="s">
        <v>75</v>
      </c>
      <c r="H37" s="40">
        <v>1702</v>
      </c>
      <c r="I37" s="68">
        <v>1769.9767899031533</v>
      </c>
      <c r="J37" s="31"/>
      <c r="K37" s="3"/>
      <c r="L37" s="2"/>
      <c r="M37" s="14">
        <f t="shared" si="4"/>
        <v>0</v>
      </c>
      <c r="N37" s="15">
        <f t="shared" si="2"/>
        <v>-1</v>
      </c>
      <c r="O37" s="14">
        <f t="shared" si="5"/>
        <v>0</v>
      </c>
      <c r="P37" s="15">
        <f t="shared" si="3"/>
        <v>-1</v>
      </c>
      <c r="Q37" s="8"/>
      <c r="T37" s="41"/>
    </row>
    <row r="38" spans="1:20" ht="15">
      <c r="A38" s="9"/>
      <c r="B38" s="10" t="s">
        <v>132</v>
      </c>
      <c r="C38" s="69"/>
      <c r="D38" s="11" t="s">
        <v>133</v>
      </c>
      <c r="E38" s="11" t="s">
        <v>134</v>
      </c>
      <c r="F38" s="11"/>
      <c r="G38" s="10" t="s">
        <v>80</v>
      </c>
      <c r="H38" s="40">
        <v>1137</v>
      </c>
      <c r="I38" s="68">
        <v>1231</v>
      </c>
      <c r="J38" s="31"/>
      <c r="K38" s="3"/>
      <c r="L38" s="2"/>
      <c r="M38" s="14">
        <f t="shared" si="4"/>
        <v>0</v>
      </c>
      <c r="N38" s="15">
        <f t="shared" si="2"/>
        <v>-1</v>
      </c>
      <c r="O38" s="14">
        <f t="shared" si="5"/>
        <v>0</v>
      </c>
      <c r="P38" s="15">
        <f t="shared" si="3"/>
        <v>-1</v>
      </c>
      <c r="Q38" s="8"/>
      <c r="T38" s="41"/>
    </row>
    <row r="39" spans="1:20" ht="15">
      <c r="A39" s="9"/>
      <c r="B39" s="10" t="s">
        <v>135</v>
      </c>
      <c r="C39" s="10"/>
      <c r="D39" s="11" t="s">
        <v>80</v>
      </c>
      <c r="E39" s="11" t="s">
        <v>136</v>
      </c>
      <c r="F39" s="11"/>
      <c r="G39" s="10" t="s">
        <v>80</v>
      </c>
      <c r="H39" s="40">
        <v>1989</v>
      </c>
      <c r="I39" s="68">
        <v>2392</v>
      </c>
      <c r="J39" s="31"/>
      <c r="K39" s="3"/>
      <c r="L39" s="2"/>
      <c r="M39" s="14">
        <f t="shared" si="4"/>
        <v>0</v>
      </c>
      <c r="N39" s="15">
        <f t="shared" si="2"/>
        <v>-1</v>
      </c>
      <c r="O39" s="14">
        <f t="shared" si="5"/>
        <v>0</v>
      </c>
      <c r="P39" s="15">
        <f t="shared" si="3"/>
        <v>-1</v>
      </c>
      <c r="Q39" s="8"/>
      <c r="T39" s="41"/>
    </row>
    <row r="40" spans="1:20" ht="15">
      <c r="A40" s="9"/>
      <c r="B40" s="10" t="s">
        <v>137</v>
      </c>
      <c r="C40" s="10"/>
      <c r="D40" s="11" t="s">
        <v>80</v>
      </c>
      <c r="E40" s="11" t="s">
        <v>138</v>
      </c>
      <c r="F40" s="11"/>
      <c r="G40" s="10" t="s">
        <v>80</v>
      </c>
      <c r="H40" s="40">
        <v>2181</v>
      </c>
      <c r="I40" s="68">
        <v>2314.4127227047547</v>
      </c>
      <c r="J40" s="31"/>
      <c r="K40" s="3"/>
      <c r="L40" s="2"/>
      <c r="M40" s="14">
        <f t="shared" si="4"/>
        <v>0</v>
      </c>
      <c r="N40" s="15">
        <f t="shared" si="2"/>
        <v>-1</v>
      </c>
      <c r="O40" s="14">
        <f t="shared" si="5"/>
        <v>0</v>
      </c>
      <c r="P40" s="15">
        <f t="shared" si="3"/>
        <v>-1</v>
      </c>
      <c r="Q40" s="8"/>
      <c r="T40" s="41"/>
    </row>
    <row r="41" spans="1:20" ht="15">
      <c r="A41" s="9"/>
      <c r="B41" s="10" t="s">
        <v>139</v>
      </c>
      <c r="C41" s="10"/>
      <c r="D41" s="11" t="s">
        <v>80</v>
      </c>
      <c r="E41" s="11" t="s">
        <v>140</v>
      </c>
      <c r="F41" s="11"/>
      <c r="G41" s="10" t="s">
        <v>80</v>
      </c>
      <c r="H41" s="40">
        <v>2471</v>
      </c>
      <c r="I41" s="68">
        <v>2601.8478804960446</v>
      </c>
      <c r="J41" s="31"/>
      <c r="K41" s="3"/>
      <c r="L41" s="2"/>
      <c r="M41" s="14">
        <f t="shared" si="4"/>
        <v>0</v>
      </c>
      <c r="N41" s="15">
        <f t="shared" si="2"/>
        <v>-1</v>
      </c>
      <c r="O41" s="14">
        <f t="shared" si="5"/>
        <v>0</v>
      </c>
      <c r="P41" s="15">
        <f t="shared" si="3"/>
        <v>-1</v>
      </c>
      <c r="Q41" s="8"/>
      <c r="T41" s="41"/>
    </row>
    <row r="42" spans="1:20" ht="15">
      <c r="A42" s="9"/>
      <c r="B42" s="10" t="s">
        <v>141</v>
      </c>
      <c r="C42" s="10"/>
      <c r="D42" s="11" t="s">
        <v>80</v>
      </c>
      <c r="E42" s="11" t="s">
        <v>142</v>
      </c>
      <c r="F42" s="11"/>
      <c r="G42" s="10" t="s">
        <v>80</v>
      </c>
      <c r="H42" s="40">
        <v>1219</v>
      </c>
      <c r="I42" s="68">
        <v>1457</v>
      </c>
      <c r="J42" s="31"/>
      <c r="K42" s="3"/>
      <c r="L42" s="2"/>
      <c r="M42" s="14">
        <f t="shared" si="4"/>
        <v>0</v>
      </c>
      <c r="N42" s="15">
        <f t="shared" si="2"/>
        <v>-1</v>
      </c>
      <c r="O42" s="14">
        <f t="shared" si="5"/>
        <v>0</v>
      </c>
      <c r="P42" s="15">
        <f t="shared" si="3"/>
        <v>-1</v>
      </c>
      <c r="Q42" s="8"/>
      <c r="T42" s="41"/>
    </row>
    <row r="43" spans="1:20" ht="15">
      <c r="A43" s="9"/>
      <c r="B43" s="10" t="s">
        <v>143</v>
      </c>
      <c r="C43" s="69"/>
      <c r="D43" s="11"/>
      <c r="E43" s="11"/>
      <c r="F43" s="11"/>
      <c r="G43" s="10" t="s">
        <v>84</v>
      </c>
      <c r="H43" s="40">
        <v>1992</v>
      </c>
      <c r="I43" s="68">
        <v>2082.7564166466</v>
      </c>
      <c r="J43" s="31"/>
      <c r="K43" s="3"/>
      <c r="L43" s="2"/>
      <c r="M43" s="14">
        <f t="shared" si="4"/>
        <v>0</v>
      </c>
      <c r="N43" s="15">
        <f t="shared" si="2"/>
        <v>-1</v>
      </c>
      <c r="O43" s="14">
        <f t="shared" si="5"/>
        <v>0</v>
      </c>
      <c r="P43" s="15">
        <f t="shared" si="3"/>
        <v>-1</v>
      </c>
      <c r="Q43" s="8"/>
      <c r="T43" s="41"/>
    </row>
    <row r="44" spans="1:20" ht="15">
      <c r="A44" s="9"/>
      <c r="B44" s="10" t="s">
        <v>144</v>
      </c>
      <c r="C44" s="10"/>
      <c r="D44" s="11"/>
      <c r="E44" s="11"/>
      <c r="F44" s="11"/>
      <c r="G44" s="10" t="s">
        <v>84</v>
      </c>
      <c r="H44" s="40">
        <v>2316</v>
      </c>
      <c r="I44" s="68">
        <v>2408.8046657659875</v>
      </c>
      <c r="J44" s="31"/>
      <c r="K44" s="3"/>
      <c r="L44" s="2"/>
      <c r="M44" s="14">
        <f t="shared" si="4"/>
        <v>0</v>
      </c>
      <c r="N44" s="15">
        <f t="shared" si="2"/>
        <v>-1</v>
      </c>
      <c r="O44" s="14">
        <f t="shared" si="5"/>
        <v>0</v>
      </c>
      <c r="P44" s="15">
        <f t="shared" si="3"/>
        <v>-1</v>
      </c>
      <c r="Q44" s="8"/>
      <c r="T44" s="41"/>
    </row>
    <row r="45" spans="1:20" ht="15">
      <c r="A45" s="9"/>
      <c r="B45" s="10" t="s">
        <v>145</v>
      </c>
      <c r="C45" s="10"/>
      <c r="D45" s="11"/>
      <c r="E45" s="11"/>
      <c r="F45" s="11"/>
      <c r="G45" s="10" t="s">
        <v>84</v>
      </c>
      <c r="H45" s="40">
        <v>3007</v>
      </c>
      <c r="I45" s="68">
        <v>3146.7515073364284</v>
      </c>
      <c r="J45" s="31"/>
      <c r="K45" s="3"/>
      <c r="L45" s="2"/>
      <c r="M45" s="14">
        <f t="shared" si="4"/>
        <v>0</v>
      </c>
      <c r="N45" s="15">
        <f t="shared" si="2"/>
        <v>-1</v>
      </c>
      <c r="O45" s="14">
        <f t="shared" si="5"/>
        <v>0</v>
      </c>
      <c r="P45" s="15">
        <f t="shared" si="3"/>
        <v>-1</v>
      </c>
      <c r="Q45" s="8"/>
      <c r="T45" s="41"/>
    </row>
    <row r="46" spans="1:20" ht="15">
      <c r="A46" s="9"/>
      <c r="B46" s="10" t="s">
        <v>146</v>
      </c>
      <c r="C46" s="10"/>
      <c r="D46" s="11" t="s">
        <v>147</v>
      </c>
      <c r="E46" s="11" t="s">
        <v>114</v>
      </c>
      <c r="F46" s="11"/>
      <c r="G46" s="10" t="s">
        <v>84</v>
      </c>
      <c r="H46" s="40">
        <v>1457</v>
      </c>
      <c r="I46" s="68">
        <v>1777</v>
      </c>
      <c r="J46" s="31"/>
      <c r="K46" s="3"/>
      <c r="L46" s="2"/>
      <c r="M46" s="14">
        <f t="shared" ref="M46:M77" si="6">IF(K46="",0,(SUMIF($G$20:$G$91,K46,$H$20:$H$91)))</f>
        <v>0</v>
      </c>
      <c r="N46" s="15">
        <f t="shared" si="2"/>
        <v>-1</v>
      </c>
      <c r="O46" s="14">
        <f t="shared" ref="O46:O77" si="7">IF(K46="",0,(SUMIF($G$19:$G$91,K46,$I$19:$I$91)))</f>
        <v>0</v>
      </c>
      <c r="P46" s="15">
        <f t="shared" si="3"/>
        <v>-1</v>
      </c>
      <c r="Q46" s="8"/>
      <c r="T46" s="41"/>
    </row>
    <row r="47" spans="1:20" ht="15">
      <c r="A47" s="9"/>
      <c r="B47" s="10" t="s">
        <v>148</v>
      </c>
      <c r="C47" s="69"/>
      <c r="D47" s="11"/>
      <c r="E47" s="11"/>
      <c r="F47" s="11"/>
      <c r="G47" s="10" t="s">
        <v>85</v>
      </c>
      <c r="H47" s="40">
        <v>2793</v>
      </c>
      <c r="I47" s="68">
        <v>2942.8241424199837</v>
      </c>
      <c r="J47" s="31"/>
      <c r="K47" s="3"/>
      <c r="L47" s="2"/>
      <c r="M47" s="14">
        <f t="shared" si="6"/>
        <v>0</v>
      </c>
      <c r="N47" s="15">
        <f t="shared" si="2"/>
        <v>-1</v>
      </c>
      <c r="O47" s="14">
        <f t="shared" si="7"/>
        <v>0</v>
      </c>
      <c r="P47" s="15">
        <f t="shared" si="3"/>
        <v>-1</v>
      </c>
      <c r="Q47" s="8"/>
      <c r="T47" s="41"/>
    </row>
    <row r="48" spans="1:20" ht="15">
      <c r="A48" s="9"/>
      <c r="B48" s="10" t="s">
        <v>149</v>
      </c>
      <c r="C48" s="10"/>
      <c r="D48" s="11"/>
      <c r="E48" s="11"/>
      <c r="F48" s="11"/>
      <c r="G48" s="10" t="s">
        <v>85</v>
      </c>
      <c r="H48" s="40">
        <v>2745</v>
      </c>
      <c r="I48" s="68">
        <v>2886.1197633183829</v>
      </c>
      <c r="J48" s="31"/>
      <c r="K48" s="3"/>
      <c r="L48" s="2"/>
      <c r="M48" s="14">
        <f t="shared" si="6"/>
        <v>0</v>
      </c>
      <c r="N48" s="15">
        <f t="shared" si="2"/>
        <v>-1</v>
      </c>
      <c r="O48" s="14">
        <f t="shared" si="7"/>
        <v>0</v>
      </c>
      <c r="P48" s="15">
        <f t="shared" si="3"/>
        <v>-1</v>
      </c>
      <c r="Q48" s="8"/>
      <c r="T48" s="41"/>
    </row>
    <row r="49" spans="1:20" ht="15">
      <c r="A49" s="9"/>
      <c r="B49" s="10" t="s">
        <v>150</v>
      </c>
      <c r="C49" s="10"/>
      <c r="D49" s="11"/>
      <c r="E49" s="11"/>
      <c r="F49" s="11"/>
      <c r="G49" s="10" t="s">
        <v>85</v>
      </c>
      <c r="H49" s="40">
        <v>1610</v>
      </c>
      <c r="I49" s="68">
        <v>1786.1265807029411</v>
      </c>
      <c r="J49" s="31"/>
      <c r="K49" s="3"/>
      <c r="L49" s="2"/>
      <c r="M49" s="14">
        <f t="shared" si="6"/>
        <v>0</v>
      </c>
      <c r="N49" s="15">
        <f t="shared" si="2"/>
        <v>-1</v>
      </c>
      <c r="O49" s="14">
        <f t="shared" si="7"/>
        <v>0</v>
      </c>
      <c r="P49" s="15">
        <f t="shared" si="3"/>
        <v>-1</v>
      </c>
      <c r="Q49" s="8"/>
      <c r="T49" s="41"/>
    </row>
    <row r="50" spans="1:20" ht="15">
      <c r="A50" s="9"/>
      <c r="B50" s="10" t="s">
        <v>151</v>
      </c>
      <c r="C50" s="10"/>
      <c r="D50" s="11"/>
      <c r="E50" s="11"/>
      <c r="F50" s="11"/>
      <c r="G50" s="10" t="s">
        <v>85</v>
      </c>
      <c r="H50" s="40">
        <v>2139</v>
      </c>
      <c r="I50" s="68">
        <v>2159.426763145113</v>
      </c>
      <c r="J50" s="31"/>
      <c r="K50" s="3"/>
      <c r="L50" s="2"/>
      <c r="M50" s="14">
        <f t="shared" si="6"/>
        <v>0</v>
      </c>
      <c r="N50" s="15">
        <f t="shared" si="2"/>
        <v>-1</v>
      </c>
      <c r="O50" s="14">
        <f t="shared" si="7"/>
        <v>0</v>
      </c>
      <c r="P50" s="15">
        <f t="shared" si="3"/>
        <v>-1</v>
      </c>
      <c r="Q50" s="8"/>
      <c r="T50" s="41"/>
    </row>
    <row r="51" spans="1:20" ht="15">
      <c r="A51" s="9"/>
      <c r="B51" s="10" t="s">
        <v>152</v>
      </c>
      <c r="C51" s="69"/>
      <c r="D51" s="11" t="s">
        <v>153</v>
      </c>
      <c r="E51" s="11" t="s">
        <v>154</v>
      </c>
      <c r="F51" s="11"/>
      <c r="G51" s="10" t="s">
        <v>88</v>
      </c>
      <c r="H51" s="40">
        <v>1768</v>
      </c>
      <c r="I51" s="68">
        <v>1884.7130361639527</v>
      </c>
      <c r="J51" s="31"/>
      <c r="K51" s="3"/>
      <c r="L51" s="2"/>
      <c r="M51" s="14">
        <f t="shared" si="6"/>
        <v>0</v>
      </c>
      <c r="N51" s="15">
        <f t="shared" si="2"/>
        <v>-1</v>
      </c>
      <c r="O51" s="14">
        <f t="shared" si="7"/>
        <v>0</v>
      </c>
      <c r="P51" s="15">
        <f t="shared" si="3"/>
        <v>-1</v>
      </c>
      <c r="Q51" s="8"/>
      <c r="T51" s="41"/>
    </row>
    <row r="52" spans="1:20" ht="15">
      <c r="A52" s="9"/>
      <c r="B52" s="10" t="s">
        <v>155</v>
      </c>
      <c r="C52" s="10"/>
      <c r="D52" s="11" t="s">
        <v>153</v>
      </c>
      <c r="E52" s="11" t="s">
        <v>154</v>
      </c>
      <c r="F52" s="11"/>
      <c r="G52" s="10" t="s">
        <v>88</v>
      </c>
      <c r="H52" s="40">
        <v>1128</v>
      </c>
      <c r="I52" s="68">
        <v>1194.0926272842773</v>
      </c>
      <c r="J52" s="31"/>
      <c r="K52" s="3"/>
      <c r="L52" s="2"/>
      <c r="M52" s="14">
        <f t="shared" si="6"/>
        <v>0</v>
      </c>
      <c r="N52" s="15">
        <f t="shared" si="2"/>
        <v>-1</v>
      </c>
      <c r="O52" s="14">
        <f t="shared" si="7"/>
        <v>0</v>
      </c>
      <c r="P52" s="15">
        <f t="shared" si="3"/>
        <v>-1</v>
      </c>
      <c r="Q52" s="8"/>
      <c r="T52" s="41"/>
    </row>
    <row r="53" spans="1:20" ht="15">
      <c r="A53" s="9"/>
      <c r="B53" s="10" t="s">
        <v>156</v>
      </c>
      <c r="C53" s="10"/>
      <c r="D53" s="11" t="s">
        <v>133</v>
      </c>
      <c r="E53" s="11" t="s">
        <v>157</v>
      </c>
      <c r="F53" s="11"/>
      <c r="G53" s="10" t="s">
        <v>88</v>
      </c>
      <c r="H53" s="40">
        <v>1711</v>
      </c>
      <c r="I53" s="68">
        <v>1809.9297867410219</v>
      </c>
      <c r="J53" s="31"/>
      <c r="K53" s="3"/>
      <c r="L53" s="2"/>
      <c r="M53" s="14">
        <f t="shared" si="6"/>
        <v>0</v>
      </c>
      <c r="N53" s="15">
        <f t="shared" si="2"/>
        <v>-1</v>
      </c>
      <c r="O53" s="14">
        <f t="shared" si="7"/>
        <v>0</v>
      </c>
      <c r="P53" s="15">
        <f t="shared" si="3"/>
        <v>-1</v>
      </c>
      <c r="Q53" s="8"/>
      <c r="T53" s="41"/>
    </row>
    <row r="54" spans="1:20" ht="15">
      <c r="A54" s="9"/>
      <c r="B54" s="10" t="s">
        <v>158</v>
      </c>
      <c r="C54" s="10"/>
      <c r="D54" s="11" t="s">
        <v>133</v>
      </c>
      <c r="E54" s="11" t="s">
        <v>159</v>
      </c>
      <c r="F54" s="11"/>
      <c r="G54" s="10" t="s">
        <v>88</v>
      </c>
      <c r="H54" s="40">
        <v>1999</v>
      </c>
      <c r="I54" s="68">
        <v>2148</v>
      </c>
      <c r="J54" s="31"/>
      <c r="K54" s="3"/>
      <c r="L54" s="2"/>
      <c r="M54" s="14">
        <f t="shared" si="6"/>
        <v>0</v>
      </c>
      <c r="N54" s="15">
        <f t="shared" si="2"/>
        <v>-1</v>
      </c>
      <c r="O54" s="14">
        <f t="shared" si="7"/>
        <v>0</v>
      </c>
      <c r="P54" s="15">
        <f t="shared" si="3"/>
        <v>-1</v>
      </c>
      <c r="Q54" s="8"/>
      <c r="T54" s="41"/>
    </row>
    <row r="55" spans="1:20" ht="15">
      <c r="A55" s="9"/>
      <c r="B55" s="10" t="s">
        <v>160</v>
      </c>
      <c r="C55" s="10"/>
      <c r="D55" s="11" t="s">
        <v>153</v>
      </c>
      <c r="E55" s="11" t="s">
        <v>154</v>
      </c>
      <c r="F55" s="11"/>
      <c r="G55" s="10" t="s">
        <v>88</v>
      </c>
      <c r="H55" s="40">
        <v>1357</v>
      </c>
      <c r="I55" s="68">
        <v>1401.1851713480955</v>
      </c>
      <c r="J55" s="31"/>
      <c r="K55" s="3"/>
      <c r="L55" s="2"/>
      <c r="M55" s="14">
        <f t="shared" si="6"/>
        <v>0</v>
      </c>
      <c r="N55" s="15">
        <f t="shared" si="2"/>
        <v>-1</v>
      </c>
      <c r="O55" s="14">
        <f t="shared" si="7"/>
        <v>0</v>
      </c>
      <c r="P55" s="15">
        <f t="shared" si="3"/>
        <v>-1</v>
      </c>
      <c r="Q55" s="8"/>
      <c r="T55" s="41"/>
    </row>
    <row r="56" spans="1:20" ht="15">
      <c r="A56" s="9"/>
      <c r="B56" s="10" t="s">
        <v>161</v>
      </c>
      <c r="C56" s="10"/>
      <c r="D56" s="11" t="s">
        <v>133</v>
      </c>
      <c r="E56" s="11" t="s">
        <v>157</v>
      </c>
      <c r="F56" s="11"/>
      <c r="G56" s="10" t="s">
        <v>88</v>
      </c>
      <c r="H56" s="40">
        <v>1015</v>
      </c>
      <c r="I56" s="68">
        <v>1076.1401345647948</v>
      </c>
      <c r="J56" s="31"/>
      <c r="K56" s="3"/>
      <c r="L56" s="2"/>
      <c r="M56" s="14">
        <f t="shared" si="6"/>
        <v>0</v>
      </c>
      <c r="N56" s="15">
        <f t="shared" si="2"/>
        <v>-1</v>
      </c>
      <c r="O56" s="14">
        <f t="shared" si="7"/>
        <v>0</v>
      </c>
      <c r="P56" s="15">
        <f t="shared" si="3"/>
        <v>-1</v>
      </c>
      <c r="Q56" s="8"/>
      <c r="T56" s="41"/>
    </row>
    <row r="57" spans="1:20" ht="15">
      <c r="A57" s="9"/>
      <c r="B57" s="10" t="s">
        <v>162</v>
      </c>
      <c r="C57" s="10"/>
      <c r="D57" s="11"/>
      <c r="E57" s="11"/>
      <c r="F57" s="11"/>
      <c r="G57" s="10" t="s">
        <v>92</v>
      </c>
      <c r="H57" s="40">
        <v>3612</v>
      </c>
      <c r="I57" s="68">
        <v>4169</v>
      </c>
      <c r="J57" s="31"/>
      <c r="K57" s="3"/>
      <c r="L57" s="2"/>
      <c r="M57" s="14">
        <f t="shared" si="6"/>
        <v>0</v>
      </c>
      <c r="N57" s="15">
        <f t="shared" si="2"/>
        <v>-1</v>
      </c>
      <c r="O57" s="14">
        <f t="shared" si="7"/>
        <v>0</v>
      </c>
      <c r="P57" s="15">
        <f t="shared" si="3"/>
        <v>-1</v>
      </c>
      <c r="Q57" s="8"/>
      <c r="T57" s="41"/>
    </row>
    <row r="58" spans="1:20" ht="15">
      <c r="A58" s="9"/>
      <c r="B58" s="10" t="s">
        <v>163</v>
      </c>
      <c r="C58" s="10"/>
      <c r="D58" s="11"/>
      <c r="E58" s="11"/>
      <c r="F58" s="11"/>
      <c r="G58" s="10" t="s">
        <v>92</v>
      </c>
      <c r="H58" s="40">
        <v>3773</v>
      </c>
      <c r="I58" s="68">
        <v>4609</v>
      </c>
      <c r="J58" s="31"/>
      <c r="K58" s="3"/>
      <c r="L58" s="2"/>
      <c r="M58" s="14">
        <f t="shared" si="6"/>
        <v>0</v>
      </c>
      <c r="N58" s="15">
        <f t="shared" si="2"/>
        <v>-1</v>
      </c>
      <c r="O58" s="14">
        <f t="shared" si="7"/>
        <v>0</v>
      </c>
      <c r="P58" s="15">
        <f t="shared" si="3"/>
        <v>-1</v>
      </c>
      <c r="Q58" s="8"/>
      <c r="T58" s="41"/>
    </row>
    <row r="59" spans="1:20" ht="15">
      <c r="A59" s="9"/>
      <c r="B59" s="10" t="s">
        <v>164</v>
      </c>
      <c r="C59" s="10"/>
      <c r="D59" s="11" t="s">
        <v>165</v>
      </c>
      <c r="E59" s="11" t="s">
        <v>114</v>
      </c>
      <c r="F59" s="11"/>
      <c r="G59" s="10" t="s">
        <v>92</v>
      </c>
      <c r="H59" s="40">
        <v>562</v>
      </c>
      <c r="I59" s="68">
        <v>594.61568637040386</v>
      </c>
      <c r="J59" s="31"/>
      <c r="K59" s="3"/>
      <c r="L59" s="2"/>
      <c r="M59" s="14">
        <f t="shared" si="6"/>
        <v>0</v>
      </c>
      <c r="N59" s="15">
        <f t="shared" si="2"/>
        <v>-1</v>
      </c>
      <c r="O59" s="14">
        <f t="shared" si="7"/>
        <v>0</v>
      </c>
      <c r="P59" s="15">
        <f t="shared" si="3"/>
        <v>-1</v>
      </c>
      <c r="Q59" s="8"/>
      <c r="T59" s="41"/>
    </row>
    <row r="60" spans="1:20" ht="15">
      <c r="A60" s="9"/>
      <c r="B60" s="10" t="s">
        <v>166</v>
      </c>
      <c r="C60" s="10"/>
      <c r="D60" s="11"/>
      <c r="E60" s="11"/>
      <c r="F60" s="11"/>
      <c r="G60" s="10" t="s">
        <v>92</v>
      </c>
      <c r="H60" s="40">
        <v>390</v>
      </c>
      <c r="I60" s="68">
        <v>415.76685430185671</v>
      </c>
      <c r="J60" s="31"/>
      <c r="K60" s="3"/>
      <c r="L60" s="2"/>
      <c r="M60" s="14">
        <f t="shared" si="6"/>
        <v>0</v>
      </c>
      <c r="N60" s="15">
        <f t="shared" si="2"/>
        <v>-1</v>
      </c>
      <c r="O60" s="14">
        <f t="shared" si="7"/>
        <v>0</v>
      </c>
      <c r="P60" s="15">
        <f t="shared" si="3"/>
        <v>-1</v>
      </c>
      <c r="Q60" s="8"/>
      <c r="T60" s="41"/>
    </row>
    <row r="61" spans="1:20" ht="15">
      <c r="A61" s="9"/>
      <c r="B61" s="10" t="s">
        <v>167</v>
      </c>
      <c r="C61" s="69"/>
      <c r="D61" s="11"/>
      <c r="E61" s="11"/>
      <c r="F61" s="11"/>
      <c r="G61" s="10" t="s">
        <v>95</v>
      </c>
      <c r="H61" s="40">
        <v>3481</v>
      </c>
      <c r="I61" s="68">
        <v>3656.7920756301537</v>
      </c>
      <c r="J61" s="31"/>
      <c r="K61" s="3"/>
      <c r="L61" s="2"/>
      <c r="M61" s="14">
        <f t="shared" si="6"/>
        <v>0</v>
      </c>
      <c r="N61" s="15">
        <f t="shared" si="2"/>
        <v>-1</v>
      </c>
      <c r="O61" s="14">
        <f t="shared" si="7"/>
        <v>0</v>
      </c>
      <c r="P61" s="15">
        <f t="shared" si="3"/>
        <v>-1</v>
      </c>
      <c r="Q61" s="8"/>
      <c r="T61" s="41"/>
    </row>
    <row r="62" spans="1:20" ht="15">
      <c r="A62" s="9"/>
      <c r="B62" s="10" t="s">
        <v>168</v>
      </c>
      <c r="C62" s="10"/>
      <c r="D62" s="11"/>
      <c r="E62" s="11"/>
      <c r="F62" s="11"/>
      <c r="G62" s="10" t="s">
        <v>95</v>
      </c>
      <c r="H62" s="40">
        <v>2177</v>
      </c>
      <c r="I62" s="68">
        <v>2285.9358198535924</v>
      </c>
      <c r="J62" s="31"/>
      <c r="K62" s="3"/>
      <c r="L62" s="2"/>
      <c r="M62" s="14">
        <f t="shared" si="6"/>
        <v>0</v>
      </c>
      <c r="N62" s="15">
        <f t="shared" si="2"/>
        <v>-1</v>
      </c>
      <c r="O62" s="14">
        <f t="shared" si="7"/>
        <v>0</v>
      </c>
      <c r="P62" s="15">
        <f t="shared" si="3"/>
        <v>-1</v>
      </c>
      <c r="Q62" s="8"/>
      <c r="T62" s="41"/>
    </row>
    <row r="63" spans="1:20" ht="15">
      <c r="A63" s="9"/>
      <c r="B63" s="10" t="s">
        <v>169</v>
      </c>
      <c r="C63" s="10"/>
      <c r="D63" s="11"/>
      <c r="E63" s="11"/>
      <c r="F63" s="11"/>
      <c r="G63" s="10" t="s">
        <v>95</v>
      </c>
      <c r="H63" s="40">
        <v>975</v>
      </c>
      <c r="I63" s="68">
        <v>1030.2299654978463</v>
      </c>
      <c r="J63" s="31"/>
      <c r="K63" s="3"/>
      <c r="L63" s="2"/>
      <c r="M63" s="14">
        <f t="shared" si="6"/>
        <v>0</v>
      </c>
      <c r="N63" s="15">
        <f t="shared" si="2"/>
        <v>-1</v>
      </c>
      <c r="O63" s="14">
        <f t="shared" si="7"/>
        <v>0</v>
      </c>
      <c r="P63" s="15">
        <f t="shared" si="3"/>
        <v>-1</v>
      </c>
      <c r="Q63" s="8"/>
      <c r="T63" s="41"/>
    </row>
    <row r="64" spans="1:20" ht="15">
      <c r="A64" s="9"/>
      <c r="B64" s="10" t="s">
        <v>170</v>
      </c>
      <c r="C64" s="10"/>
      <c r="D64" s="11"/>
      <c r="E64" s="11"/>
      <c r="F64" s="11"/>
      <c r="G64" s="10" t="s">
        <v>95</v>
      </c>
      <c r="H64" s="40">
        <v>2142</v>
      </c>
      <c r="I64" s="68">
        <v>2276.1359801425942</v>
      </c>
      <c r="J64" s="31"/>
      <c r="K64" s="3"/>
      <c r="L64" s="2"/>
      <c r="M64" s="14">
        <f t="shared" si="6"/>
        <v>0</v>
      </c>
      <c r="N64" s="15">
        <f t="shared" si="2"/>
        <v>-1</v>
      </c>
      <c r="O64" s="14">
        <f t="shared" si="7"/>
        <v>0</v>
      </c>
      <c r="P64" s="15">
        <f t="shared" si="3"/>
        <v>-1</v>
      </c>
      <c r="Q64" s="8"/>
      <c r="T64" s="41"/>
    </row>
    <row r="65" spans="1:20" ht="15">
      <c r="A65" s="9"/>
      <c r="B65" s="10" t="s">
        <v>171</v>
      </c>
      <c r="C65" s="10"/>
      <c r="D65" s="11"/>
      <c r="E65" s="11"/>
      <c r="F65" s="11"/>
      <c r="G65" s="10" t="s">
        <v>95</v>
      </c>
      <c r="H65" s="40">
        <v>1245</v>
      </c>
      <c r="I65" s="68">
        <v>1307.8886801382682</v>
      </c>
      <c r="J65" s="31"/>
      <c r="K65" s="3"/>
      <c r="L65" s="2"/>
      <c r="M65" s="14">
        <f t="shared" si="6"/>
        <v>0</v>
      </c>
      <c r="N65" s="15">
        <f t="shared" si="2"/>
        <v>-1</v>
      </c>
      <c r="O65" s="14">
        <f t="shared" si="7"/>
        <v>0</v>
      </c>
      <c r="P65" s="15">
        <f t="shared" si="3"/>
        <v>-1</v>
      </c>
      <c r="Q65" s="8"/>
      <c r="T65" s="41"/>
    </row>
    <row r="66" spans="1:20" ht="15">
      <c r="A66" s="9"/>
      <c r="B66" s="10" t="s">
        <v>172</v>
      </c>
      <c r="C66" s="10"/>
      <c r="D66" s="11" t="s">
        <v>98</v>
      </c>
      <c r="E66" s="11" t="s">
        <v>114</v>
      </c>
      <c r="F66" s="11"/>
      <c r="G66" s="10" t="s">
        <v>98</v>
      </c>
      <c r="H66" s="40">
        <v>2493</v>
      </c>
      <c r="I66" s="68">
        <v>2770</v>
      </c>
      <c r="J66" s="31"/>
      <c r="K66" s="3"/>
      <c r="L66" s="2"/>
      <c r="M66" s="14">
        <f t="shared" si="6"/>
        <v>0</v>
      </c>
      <c r="N66" s="15">
        <f t="shared" si="2"/>
        <v>-1</v>
      </c>
      <c r="O66" s="14">
        <f t="shared" si="7"/>
        <v>0</v>
      </c>
      <c r="P66" s="15">
        <f t="shared" si="3"/>
        <v>-1</v>
      </c>
      <c r="Q66" s="8"/>
      <c r="T66" s="41"/>
    </row>
    <row r="67" spans="1:20" ht="15">
      <c r="A67" s="9"/>
      <c r="B67" s="10" t="s">
        <v>173</v>
      </c>
      <c r="C67" s="10"/>
      <c r="D67" s="11" t="s">
        <v>174</v>
      </c>
      <c r="E67" s="11" t="s">
        <v>114</v>
      </c>
      <c r="F67" s="11"/>
      <c r="G67" s="10" t="s">
        <v>98</v>
      </c>
      <c r="H67" s="40">
        <v>1073</v>
      </c>
      <c r="I67" s="68">
        <v>1119.6681915190027</v>
      </c>
      <c r="J67" s="31"/>
      <c r="K67" s="3"/>
      <c r="L67" s="2"/>
      <c r="M67" s="14">
        <f t="shared" si="6"/>
        <v>0</v>
      </c>
      <c r="N67" s="15">
        <f t="shared" si="2"/>
        <v>-1</v>
      </c>
      <c r="O67" s="14">
        <f t="shared" si="7"/>
        <v>0</v>
      </c>
      <c r="P67" s="15">
        <f t="shared" si="3"/>
        <v>-1</v>
      </c>
      <c r="Q67" s="8"/>
      <c r="T67" s="41"/>
    </row>
    <row r="68" spans="1:20" ht="15">
      <c r="A68" s="9"/>
      <c r="B68" s="10" t="s">
        <v>175</v>
      </c>
      <c r="C68" s="10"/>
      <c r="D68" s="11" t="s">
        <v>176</v>
      </c>
      <c r="E68" s="11" t="s">
        <v>114</v>
      </c>
      <c r="F68" s="11"/>
      <c r="G68" s="10" t="s">
        <v>98</v>
      </c>
      <c r="H68" s="40">
        <v>4660</v>
      </c>
      <c r="I68" s="68">
        <v>5601</v>
      </c>
      <c r="J68" s="31"/>
      <c r="K68" s="3"/>
      <c r="L68" s="2"/>
      <c r="M68" s="14">
        <f t="shared" si="6"/>
        <v>0</v>
      </c>
      <c r="N68" s="15">
        <f t="shared" si="2"/>
        <v>-1</v>
      </c>
      <c r="O68" s="14">
        <f t="shared" si="7"/>
        <v>0</v>
      </c>
      <c r="P68" s="15">
        <f t="shared" si="3"/>
        <v>-1</v>
      </c>
      <c r="Q68" s="8"/>
      <c r="T68" s="41"/>
    </row>
    <row r="69" spans="1:20" ht="15">
      <c r="A69" s="9"/>
      <c r="B69" s="10" t="s">
        <v>177</v>
      </c>
      <c r="C69" s="10"/>
      <c r="D69" s="11" t="s">
        <v>176</v>
      </c>
      <c r="E69" s="11" t="s">
        <v>114</v>
      </c>
      <c r="F69" s="11"/>
      <c r="G69" s="10" t="s">
        <v>98</v>
      </c>
      <c r="H69" s="40">
        <v>221</v>
      </c>
      <c r="I69" s="68">
        <v>239.71225396537068</v>
      </c>
      <c r="J69" s="31"/>
      <c r="K69" s="3"/>
      <c r="L69" s="2"/>
      <c r="M69" s="14">
        <f t="shared" si="6"/>
        <v>0</v>
      </c>
      <c r="N69" s="15">
        <f t="shared" si="2"/>
        <v>-1</v>
      </c>
      <c r="O69" s="14">
        <f t="shared" si="7"/>
        <v>0</v>
      </c>
      <c r="P69" s="15">
        <f t="shared" si="3"/>
        <v>-1</v>
      </c>
      <c r="Q69" s="8"/>
      <c r="T69" s="41"/>
    </row>
    <row r="70" spans="1:20" ht="15">
      <c r="A70" s="9"/>
      <c r="B70" s="10" t="s">
        <v>178</v>
      </c>
      <c r="C70" s="10"/>
      <c r="D70" s="11"/>
      <c r="E70" s="11"/>
      <c r="F70" s="11"/>
      <c r="G70" s="10" t="s">
        <v>98</v>
      </c>
      <c r="H70" s="40">
        <v>1498</v>
      </c>
      <c r="I70" s="68">
        <v>2546</v>
      </c>
      <c r="J70" s="31"/>
      <c r="K70" s="3"/>
      <c r="L70" s="2"/>
      <c r="M70" s="14">
        <f t="shared" si="6"/>
        <v>0</v>
      </c>
      <c r="N70" s="15">
        <f t="shared" si="2"/>
        <v>-1</v>
      </c>
      <c r="O70" s="14">
        <f t="shared" si="7"/>
        <v>0</v>
      </c>
      <c r="P70" s="15">
        <f t="shared" si="3"/>
        <v>-1</v>
      </c>
      <c r="Q70" s="8"/>
      <c r="T70" s="41"/>
    </row>
    <row r="71" spans="1:20" ht="15">
      <c r="A71" s="9"/>
      <c r="B71" s="10" t="s">
        <v>179</v>
      </c>
      <c r="C71" s="69"/>
      <c r="D71" s="11"/>
      <c r="E71" s="11"/>
      <c r="F71" s="11"/>
      <c r="G71" s="10" t="s">
        <v>100</v>
      </c>
      <c r="H71" s="40">
        <v>2928</v>
      </c>
      <c r="I71" s="68">
        <v>3066.3600340422167</v>
      </c>
      <c r="J71" s="31"/>
      <c r="K71" s="3"/>
      <c r="L71" s="2"/>
      <c r="M71" s="14">
        <f t="shared" si="6"/>
        <v>0</v>
      </c>
      <c r="N71" s="15">
        <f t="shared" si="2"/>
        <v>-1</v>
      </c>
      <c r="O71" s="14">
        <f t="shared" si="7"/>
        <v>0</v>
      </c>
      <c r="P71" s="15">
        <f t="shared" si="3"/>
        <v>-1</v>
      </c>
      <c r="Q71" s="8"/>
      <c r="T71" s="41"/>
    </row>
    <row r="72" spans="1:20" ht="15">
      <c r="A72" s="9"/>
      <c r="B72" s="10" t="s">
        <v>180</v>
      </c>
      <c r="C72" s="10"/>
      <c r="D72" s="11"/>
      <c r="E72" s="11"/>
      <c r="F72" s="11"/>
      <c r="G72" s="10" t="s">
        <v>100</v>
      </c>
      <c r="H72" s="40">
        <v>3049</v>
      </c>
      <c r="I72" s="68">
        <v>3192.6613319956305</v>
      </c>
      <c r="J72" s="31"/>
      <c r="K72" s="3"/>
      <c r="L72" s="2"/>
      <c r="M72" s="14">
        <f t="shared" si="6"/>
        <v>0</v>
      </c>
      <c r="N72" s="15">
        <f t="shared" si="2"/>
        <v>-1</v>
      </c>
      <c r="O72" s="14">
        <f t="shared" si="7"/>
        <v>0</v>
      </c>
      <c r="P72" s="15">
        <f t="shared" si="3"/>
        <v>-1</v>
      </c>
      <c r="Q72" s="8"/>
      <c r="T72" s="41"/>
    </row>
    <row r="73" spans="1:20" ht="15">
      <c r="A73" s="9"/>
      <c r="B73" s="10" t="s">
        <v>181</v>
      </c>
      <c r="C73" s="10"/>
      <c r="D73" s="11"/>
      <c r="E73" s="11"/>
      <c r="F73" s="11"/>
      <c r="G73" s="10" t="s">
        <v>100</v>
      </c>
      <c r="H73" s="40">
        <v>2162</v>
      </c>
      <c r="I73" s="68">
        <v>2259.166538895518</v>
      </c>
      <c r="J73" s="31"/>
      <c r="K73" s="3"/>
      <c r="L73" s="2"/>
      <c r="M73" s="14">
        <f t="shared" si="6"/>
        <v>0</v>
      </c>
      <c r="N73" s="15">
        <f t="shared" si="2"/>
        <v>-1</v>
      </c>
      <c r="O73" s="14">
        <f t="shared" si="7"/>
        <v>0</v>
      </c>
      <c r="P73" s="15">
        <f t="shared" si="3"/>
        <v>-1</v>
      </c>
      <c r="Q73" s="8"/>
      <c r="T73" s="41"/>
    </row>
    <row r="74" spans="1:20" ht="15">
      <c r="A74" s="9"/>
      <c r="B74" s="10" t="s">
        <v>182</v>
      </c>
      <c r="C74" s="10"/>
      <c r="D74" s="11"/>
      <c r="E74" s="11"/>
      <c r="F74" s="11"/>
      <c r="G74" s="10" t="s">
        <v>100</v>
      </c>
      <c r="H74" s="40">
        <v>1785</v>
      </c>
      <c r="I74" s="68">
        <v>1868.4260561937788</v>
      </c>
      <c r="J74" s="31"/>
      <c r="K74" s="3"/>
      <c r="L74" s="2"/>
      <c r="M74" s="14">
        <f t="shared" si="6"/>
        <v>0</v>
      </c>
      <c r="N74" s="15">
        <f t="shared" si="2"/>
        <v>-1</v>
      </c>
      <c r="O74" s="14">
        <f t="shared" si="7"/>
        <v>0</v>
      </c>
      <c r="P74" s="15">
        <f t="shared" si="3"/>
        <v>-1</v>
      </c>
      <c r="Q74" s="8"/>
      <c r="T74" s="41"/>
    </row>
    <row r="75" spans="1:20" ht="15">
      <c r="A75" s="9"/>
      <c r="B75" s="10" t="s">
        <v>183</v>
      </c>
      <c r="C75" s="69"/>
      <c r="D75" s="11"/>
      <c r="E75" s="11"/>
      <c r="F75" s="11"/>
      <c r="G75" s="10" t="s">
        <v>103</v>
      </c>
      <c r="H75" s="40">
        <v>1891</v>
      </c>
      <c r="I75" s="68">
        <v>2524</v>
      </c>
      <c r="J75" s="31"/>
      <c r="K75" s="3"/>
      <c r="L75" s="2"/>
      <c r="M75" s="14">
        <f t="shared" si="6"/>
        <v>0</v>
      </c>
      <c r="N75" s="15">
        <f t="shared" si="2"/>
        <v>-1</v>
      </c>
      <c r="O75" s="14">
        <f t="shared" si="7"/>
        <v>0</v>
      </c>
      <c r="P75" s="15">
        <f t="shared" si="3"/>
        <v>-1</v>
      </c>
      <c r="Q75" s="8"/>
      <c r="T75" s="41"/>
    </row>
    <row r="76" spans="1:20" ht="15">
      <c r="A76" s="9"/>
      <c r="B76" s="10" t="s">
        <v>184</v>
      </c>
      <c r="C76" s="10"/>
      <c r="D76" s="11"/>
      <c r="E76" s="11"/>
      <c r="F76" s="11"/>
      <c r="G76" s="10" t="s">
        <v>103</v>
      </c>
      <c r="H76" s="40">
        <v>1510</v>
      </c>
      <c r="I76" s="68">
        <v>1743</v>
      </c>
      <c r="J76" s="31"/>
      <c r="K76" s="3"/>
      <c r="L76" s="2"/>
      <c r="M76" s="14">
        <f t="shared" si="6"/>
        <v>0</v>
      </c>
      <c r="N76" s="15">
        <f t="shared" si="2"/>
        <v>-1</v>
      </c>
      <c r="O76" s="14">
        <f t="shared" si="7"/>
        <v>0</v>
      </c>
      <c r="P76" s="15">
        <f t="shared" si="3"/>
        <v>-1</v>
      </c>
      <c r="Q76" s="8"/>
      <c r="T76" s="41"/>
    </row>
    <row r="77" spans="1:20" ht="15">
      <c r="A77" s="9"/>
      <c r="B77" s="10" t="s">
        <v>185</v>
      </c>
      <c r="C77" s="10"/>
      <c r="D77" s="11"/>
      <c r="E77" s="11"/>
      <c r="F77" s="11"/>
      <c r="G77" s="10" t="s">
        <v>103</v>
      </c>
      <c r="H77" s="40">
        <v>2886</v>
      </c>
      <c r="I77" s="68">
        <v>3023.5631257277787</v>
      </c>
      <c r="J77" s="31"/>
      <c r="K77" s="3"/>
      <c r="L77" s="2"/>
      <c r="M77" s="14">
        <f t="shared" si="6"/>
        <v>0</v>
      </c>
      <c r="N77" s="15">
        <f t="shared" si="2"/>
        <v>-1</v>
      </c>
      <c r="O77" s="14">
        <f t="shared" si="7"/>
        <v>0</v>
      </c>
      <c r="P77" s="15">
        <f t="shared" si="3"/>
        <v>-1</v>
      </c>
      <c r="Q77" s="8"/>
      <c r="T77" s="41"/>
    </row>
    <row r="78" spans="1:20" ht="15">
      <c r="A78" s="9"/>
      <c r="B78" s="10" t="s">
        <v>186</v>
      </c>
      <c r="C78" s="10"/>
      <c r="D78" s="11"/>
      <c r="E78" s="11"/>
      <c r="F78" s="11"/>
      <c r="G78" s="10" t="s">
        <v>103</v>
      </c>
      <c r="H78" s="40">
        <v>1565</v>
      </c>
      <c r="I78" s="68">
        <v>1729</v>
      </c>
      <c r="J78" s="31"/>
      <c r="K78" s="3"/>
      <c r="L78" s="2"/>
      <c r="M78" s="14">
        <f t="shared" ref="M78:M91" si="8">IF(K78="",0,(SUMIF($G$20:$G$91,K78,$H$20:$H$91)))</f>
        <v>0</v>
      </c>
      <c r="N78" s="15">
        <f t="shared" si="2"/>
        <v>-1</v>
      </c>
      <c r="O78" s="14">
        <f t="shared" ref="O78:O91" si="9">IF(K78="",0,(SUMIF($G$19:$G$91,K78,$I$19:$I$91)))</f>
        <v>0</v>
      </c>
      <c r="P78" s="15">
        <f t="shared" si="3"/>
        <v>-1</v>
      </c>
      <c r="Q78" s="8"/>
      <c r="T78" s="41"/>
    </row>
    <row r="79" spans="1:20" ht="15">
      <c r="A79" s="9"/>
      <c r="B79" s="10" t="s">
        <v>187</v>
      </c>
      <c r="C79" s="10"/>
      <c r="D79" s="11"/>
      <c r="E79" s="11"/>
      <c r="F79" s="11"/>
      <c r="G79" s="10" t="s">
        <v>103</v>
      </c>
      <c r="H79" s="40">
        <v>738</v>
      </c>
      <c r="I79" s="68">
        <v>768.25427469608269</v>
      </c>
      <c r="J79" s="31"/>
      <c r="K79" s="3"/>
      <c r="L79" s="2"/>
      <c r="M79" s="14">
        <f t="shared" si="8"/>
        <v>0</v>
      </c>
      <c r="N79" s="15">
        <f t="shared" ref="N79:N91" si="10">IF(K79="",-1,(-($L$6-(M79/L79))/$L$6))</f>
        <v>-1</v>
      </c>
      <c r="O79" s="14">
        <f t="shared" si="9"/>
        <v>0</v>
      </c>
      <c r="P79" s="15">
        <f t="shared" ref="P79:P91" si="11">IF(K79="",-1,(-($M$6-(O79/L79))/$M$6))</f>
        <v>-1</v>
      </c>
      <c r="Q79" s="8"/>
      <c r="T79" s="41"/>
    </row>
    <row r="80" spans="1:20" ht="15">
      <c r="A80" s="9"/>
      <c r="B80" s="10" t="s">
        <v>188</v>
      </c>
      <c r="C80" s="10"/>
      <c r="D80" s="11"/>
      <c r="E80" s="11"/>
      <c r="F80" s="11"/>
      <c r="G80" s="10" t="s">
        <v>103</v>
      </c>
      <c r="H80" s="40">
        <v>1764</v>
      </c>
      <c r="I80" s="68">
        <v>1837.4737684913168</v>
      </c>
      <c r="J80" s="31"/>
      <c r="K80" s="3"/>
      <c r="L80" s="2"/>
      <c r="M80" s="14">
        <f t="shared" si="8"/>
        <v>0</v>
      </c>
      <c r="N80" s="15">
        <f t="shared" si="10"/>
        <v>-1</v>
      </c>
      <c r="O80" s="14">
        <f t="shared" si="9"/>
        <v>0</v>
      </c>
      <c r="P80" s="15">
        <f t="shared" si="11"/>
        <v>-1</v>
      </c>
      <c r="Q80" s="8"/>
      <c r="T80" s="41"/>
    </row>
    <row r="81" spans="1:20" ht="15">
      <c r="A81" s="9"/>
      <c r="B81" s="10" t="s">
        <v>189</v>
      </c>
      <c r="C81" s="69"/>
      <c r="D81" s="11"/>
      <c r="E81" s="11"/>
      <c r="F81" s="11"/>
      <c r="G81" s="10" t="s">
        <v>106</v>
      </c>
      <c r="H81" s="40">
        <v>783</v>
      </c>
      <c r="I81" s="68">
        <v>831.54762511333274</v>
      </c>
      <c r="J81" s="31"/>
      <c r="K81" s="3"/>
      <c r="L81" s="2"/>
      <c r="M81" s="14">
        <f t="shared" si="8"/>
        <v>0</v>
      </c>
      <c r="N81" s="15">
        <f t="shared" si="10"/>
        <v>-1</v>
      </c>
      <c r="O81" s="14">
        <f t="shared" si="9"/>
        <v>0</v>
      </c>
      <c r="P81" s="15">
        <f t="shared" si="11"/>
        <v>-1</v>
      </c>
      <c r="Q81" s="8"/>
      <c r="T81" s="41"/>
    </row>
    <row r="82" spans="1:20" ht="15">
      <c r="A82" s="9"/>
      <c r="B82" s="10" t="s">
        <v>190</v>
      </c>
      <c r="C82" s="10"/>
      <c r="D82" s="11"/>
      <c r="E82" s="11"/>
      <c r="F82" s="11"/>
      <c r="G82" s="11" t="s">
        <v>106</v>
      </c>
      <c r="H82" s="40">
        <v>3406</v>
      </c>
      <c r="I82" s="68">
        <v>3537.1890852719062</v>
      </c>
      <c r="J82" s="31"/>
      <c r="K82" s="3"/>
      <c r="L82" s="2"/>
      <c r="M82" s="14">
        <f t="shared" si="8"/>
        <v>0</v>
      </c>
      <c r="N82" s="15">
        <f t="shared" si="10"/>
        <v>-1</v>
      </c>
      <c r="O82" s="14">
        <f t="shared" si="9"/>
        <v>0</v>
      </c>
      <c r="P82" s="15">
        <f t="shared" si="11"/>
        <v>-1</v>
      </c>
      <c r="Q82" s="8"/>
      <c r="T82" s="41"/>
    </row>
    <row r="83" spans="1:20" ht="15">
      <c r="A83" s="9"/>
      <c r="B83" s="10" t="s">
        <v>191</v>
      </c>
      <c r="C83" s="10"/>
      <c r="D83" s="11"/>
      <c r="E83" s="11"/>
      <c r="F83" s="11"/>
      <c r="G83" s="11" t="s">
        <v>106</v>
      </c>
      <c r="H83" s="40">
        <v>3626</v>
      </c>
      <c r="I83" s="68">
        <v>3813.7027290296446</v>
      </c>
      <c r="J83" s="31"/>
      <c r="K83" s="3"/>
      <c r="L83" s="2"/>
      <c r="M83" s="14">
        <f t="shared" si="8"/>
        <v>0</v>
      </c>
      <c r="N83" s="15">
        <f t="shared" si="10"/>
        <v>-1</v>
      </c>
      <c r="O83" s="14">
        <f t="shared" si="9"/>
        <v>0</v>
      </c>
      <c r="P83" s="15">
        <f t="shared" si="11"/>
        <v>-1</v>
      </c>
      <c r="Q83" s="8"/>
      <c r="T83" s="41"/>
    </row>
    <row r="84" spans="1:20" ht="15">
      <c r="A84" s="9"/>
      <c r="B84" s="10" t="s">
        <v>192</v>
      </c>
      <c r="C84" s="10"/>
      <c r="D84" s="11"/>
      <c r="E84" s="11"/>
      <c r="F84" s="11"/>
      <c r="G84" s="11" t="s">
        <v>106</v>
      </c>
      <c r="H84" s="40">
        <v>1073</v>
      </c>
      <c r="I84" s="68">
        <v>1104.7370591730996</v>
      </c>
      <c r="J84" s="31"/>
      <c r="K84" s="3"/>
      <c r="L84" s="2"/>
      <c r="M84" s="14">
        <f t="shared" si="8"/>
        <v>0</v>
      </c>
      <c r="N84" s="15">
        <f t="shared" si="10"/>
        <v>-1</v>
      </c>
      <c r="O84" s="14">
        <f t="shared" si="9"/>
        <v>0</v>
      </c>
      <c r="P84" s="15">
        <f t="shared" si="11"/>
        <v>-1</v>
      </c>
      <c r="Q84" s="8"/>
      <c r="T84" s="41"/>
    </row>
    <row r="85" spans="1:20" ht="15">
      <c r="A85" s="9"/>
      <c r="B85" s="11" t="s">
        <v>193</v>
      </c>
      <c r="C85" s="69"/>
      <c r="D85" s="11"/>
      <c r="E85" s="11"/>
      <c r="F85" s="11"/>
      <c r="G85" s="11" t="s">
        <v>109</v>
      </c>
      <c r="H85" s="40">
        <v>1974</v>
      </c>
      <c r="I85" s="68">
        <v>2072.2976844227028</v>
      </c>
      <c r="J85" s="31"/>
      <c r="K85" s="3"/>
      <c r="L85" s="2"/>
      <c r="M85" s="14">
        <f t="shared" si="8"/>
        <v>0</v>
      </c>
      <c r="N85" s="15">
        <f t="shared" si="10"/>
        <v>-1</v>
      </c>
      <c r="O85" s="14">
        <f t="shared" si="9"/>
        <v>0</v>
      </c>
      <c r="P85" s="15">
        <f t="shared" si="11"/>
        <v>-1</v>
      </c>
      <c r="Q85" s="8"/>
    </row>
    <row r="86" spans="1:20" ht="15">
      <c r="A86" s="9"/>
      <c r="B86" s="11" t="s">
        <v>194</v>
      </c>
      <c r="C86" s="10"/>
      <c r="D86" s="11"/>
      <c r="E86" s="11"/>
      <c r="F86" s="11"/>
      <c r="G86" s="11" t="s">
        <v>109</v>
      </c>
      <c r="H86" s="40">
        <v>2077</v>
      </c>
      <c r="I86" s="68">
        <v>2309</v>
      </c>
      <c r="J86" s="31"/>
      <c r="K86" s="3"/>
      <c r="L86" s="2"/>
      <c r="M86" s="14">
        <f t="shared" si="8"/>
        <v>0</v>
      </c>
      <c r="N86" s="15">
        <f t="shared" si="10"/>
        <v>-1</v>
      </c>
      <c r="O86" s="14">
        <f t="shared" si="9"/>
        <v>0</v>
      </c>
      <c r="P86" s="15">
        <f t="shared" si="11"/>
        <v>-1</v>
      </c>
      <c r="Q86" s="8"/>
    </row>
    <row r="87" spans="1:20" ht="15">
      <c r="A87" s="9"/>
      <c r="B87" s="11" t="s">
        <v>195</v>
      </c>
      <c r="C87" s="10"/>
      <c r="D87" s="11"/>
      <c r="E87" s="11"/>
      <c r="F87" s="11"/>
      <c r="G87" s="11" t="s">
        <v>109</v>
      </c>
      <c r="H87" s="40">
        <v>1895</v>
      </c>
      <c r="I87" s="68">
        <v>1973.1802177725403</v>
      </c>
      <c r="J87" s="31"/>
      <c r="K87" s="3"/>
      <c r="L87" s="2"/>
      <c r="M87" s="14">
        <f t="shared" si="8"/>
        <v>0</v>
      </c>
      <c r="N87" s="15">
        <f t="shared" si="10"/>
        <v>-1</v>
      </c>
      <c r="O87" s="14">
        <f t="shared" si="9"/>
        <v>0</v>
      </c>
      <c r="P87" s="15">
        <f t="shared" si="11"/>
        <v>-1</v>
      </c>
      <c r="Q87" s="8"/>
    </row>
    <row r="88" spans="1:20" ht="15">
      <c r="A88" s="9"/>
      <c r="B88" s="11" t="s">
        <v>196</v>
      </c>
      <c r="C88" s="10"/>
      <c r="D88" s="11"/>
      <c r="E88" s="11"/>
      <c r="F88" s="11"/>
      <c r="G88" s="11" t="s">
        <v>109</v>
      </c>
      <c r="H88" s="40">
        <v>2048</v>
      </c>
      <c r="I88" s="68">
        <v>2155.7942752083027</v>
      </c>
      <c r="J88" s="31"/>
      <c r="K88" s="3"/>
      <c r="L88" s="2"/>
      <c r="M88" s="14">
        <f t="shared" si="8"/>
        <v>0</v>
      </c>
      <c r="N88" s="15">
        <f t="shared" si="10"/>
        <v>-1</v>
      </c>
      <c r="O88" s="14">
        <f t="shared" si="9"/>
        <v>0</v>
      </c>
      <c r="P88" s="15">
        <f t="shared" si="11"/>
        <v>-1</v>
      </c>
      <c r="Q88" s="8"/>
    </row>
    <row r="89" spans="1:20" ht="15">
      <c r="A89" s="9"/>
      <c r="B89" s="11" t="s">
        <v>197</v>
      </c>
      <c r="C89" s="10"/>
      <c r="D89" s="11"/>
      <c r="E89" s="11"/>
      <c r="F89" s="11"/>
      <c r="G89" s="11" t="s">
        <v>109</v>
      </c>
      <c r="H89" s="40">
        <v>1464</v>
      </c>
      <c r="I89" s="68">
        <v>1578</v>
      </c>
      <c r="J89" s="31"/>
      <c r="K89" s="3"/>
      <c r="L89" s="2"/>
      <c r="M89" s="14">
        <f t="shared" si="8"/>
        <v>0</v>
      </c>
      <c r="N89" s="15">
        <f t="shared" si="10"/>
        <v>-1</v>
      </c>
      <c r="O89" s="14">
        <f t="shared" si="9"/>
        <v>0</v>
      </c>
      <c r="P89" s="15">
        <f t="shared" si="11"/>
        <v>-1</v>
      </c>
      <c r="Q89" s="8"/>
    </row>
    <row r="90" spans="1:20" ht="15">
      <c r="A90" s="9"/>
      <c r="B90" s="11" t="s">
        <v>198</v>
      </c>
      <c r="C90" s="69"/>
      <c r="D90" s="11" t="s">
        <v>111</v>
      </c>
      <c r="E90" s="11" t="s">
        <v>199</v>
      </c>
      <c r="F90" s="11"/>
      <c r="G90" s="11" t="s">
        <v>111</v>
      </c>
      <c r="H90" s="12">
        <v>1968</v>
      </c>
      <c r="I90" s="12">
        <v>2084</v>
      </c>
      <c r="J90" s="31"/>
      <c r="K90" s="3"/>
      <c r="L90" s="2"/>
      <c r="M90" s="14">
        <f t="shared" si="8"/>
        <v>0</v>
      </c>
      <c r="N90" s="15">
        <f t="shared" si="10"/>
        <v>-1</v>
      </c>
      <c r="O90" s="14">
        <f t="shared" si="9"/>
        <v>0</v>
      </c>
      <c r="P90" s="15">
        <f t="shared" si="11"/>
        <v>-1</v>
      </c>
      <c r="Q90" s="8"/>
    </row>
    <row r="91" spans="1:20" ht="15">
      <c r="A91" s="9"/>
      <c r="B91" s="11" t="s">
        <v>200</v>
      </c>
      <c r="C91" s="10"/>
      <c r="D91" s="11" t="s">
        <v>111</v>
      </c>
      <c r="E91" s="11" t="s">
        <v>111</v>
      </c>
      <c r="F91" s="11"/>
      <c r="G91" s="11" t="s">
        <v>111</v>
      </c>
      <c r="H91" s="12">
        <v>1743</v>
      </c>
      <c r="I91" s="12">
        <v>1827</v>
      </c>
      <c r="J91" s="31"/>
      <c r="K91" s="3"/>
      <c r="L91" s="2"/>
      <c r="M91" s="14">
        <f t="shared" si="8"/>
        <v>0</v>
      </c>
      <c r="N91" s="15">
        <f t="shared" si="10"/>
        <v>-1</v>
      </c>
      <c r="O91" s="14">
        <f t="shared" si="9"/>
        <v>0</v>
      </c>
      <c r="P91" s="15">
        <f t="shared" si="11"/>
        <v>-1</v>
      </c>
      <c r="Q91" s="8"/>
    </row>
    <row r="92" spans="1:20" ht="15">
      <c r="A92" s="9"/>
      <c r="B92" s="11" t="s">
        <v>201</v>
      </c>
      <c r="C92" s="10"/>
      <c r="D92" s="11" t="s">
        <v>111</v>
      </c>
      <c r="E92" s="11" t="s">
        <v>202</v>
      </c>
      <c r="F92" s="11"/>
      <c r="G92" s="11" t="s">
        <v>111</v>
      </c>
      <c r="H92" s="12">
        <v>1919</v>
      </c>
      <c r="I92" s="12">
        <v>2017</v>
      </c>
      <c r="J92" s="31"/>
      <c r="K92" s="3"/>
      <c r="L92" s="2"/>
      <c r="M92" s="14"/>
      <c r="N92" s="15"/>
      <c r="O92" s="14"/>
      <c r="P92" s="15"/>
      <c r="Q92" s="8"/>
    </row>
    <row r="93" spans="1:20" ht="15">
      <c r="A93" s="9"/>
      <c r="B93" s="11" t="s">
        <v>203</v>
      </c>
      <c r="C93" s="10"/>
      <c r="D93" s="11" t="s">
        <v>111</v>
      </c>
      <c r="E93" s="11" t="s">
        <v>204</v>
      </c>
      <c r="F93" s="11"/>
      <c r="G93" s="11" t="s">
        <v>111</v>
      </c>
      <c r="H93" s="12">
        <v>1584</v>
      </c>
      <c r="I93" s="12">
        <v>1675</v>
      </c>
      <c r="J93" s="31"/>
      <c r="K93" s="3"/>
      <c r="L93" s="2"/>
      <c r="M93" s="14"/>
      <c r="N93" s="15"/>
      <c r="O93" s="14"/>
      <c r="P93" s="15"/>
      <c r="Q93" s="8"/>
    </row>
    <row r="94" spans="1:20" ht="15">
      <c r="A94" s="9"/>
      <c r="B94" s="11" t="s">
        <v>205</v>
      </c>
      <c r="C94" s="10"/>
      <c r="D94" s="11" t="s">
        <v>153</v>
      </c>
      <c r="E94" s="11" t="s">
        <v>206</v>
      </c>
      <c r="F94" s="11"/>
      <c r="G94" s="11" t="s">
        <v>111</v>
      </c>
      <c r="H94" s="12">
        <v>1281</v>
      </c>
      <c r="I94" s="12">
        <v>1427</v>
      </c>
      <c r="J94" s="31"/>
      <c r="K94" s="3"/>
      <c r="L94" s="2"/>
      <c r="M94" s="14"/>
      <c r="N94" s="15"/>
      <c r="O94" s="14"/>
      <c r="P94" s="15"/>
      <c r="Q94" s="8"/>
    </row>
    <row r="95" spans="1:20" ht="15">
      <c r="A95" s="9"/>
      <c r="B95" s="11" t="s">
        <v>207</v>
      </c>
      <c r="C95" s="69"/>
      <c r="D95" s="11"/>
      <c r="E95" s="11"/>
      <c r="F95" s="11"/>
      <c r="G95" s="11" t="s">
        <v>115</v>
      </c>
      <c r="H95" s="12">
        <v>3282</v>
      </c>
      <c r="I95" s="12">
        <v>3476</v>
      </c>
      <c r="J95" s="31"/>
      <c r="K95" s="3"/>
      <c r="L95" s="2"/>
      <c r="M95" s="14"/>
      <c r="N95" s="15"/>
      <c r="O95" s="14"/>
      <c r="P95" s="15"/>
      <c r="Q95" s="8"/>
    </row>
    <row r="96" spans="1:20" ht="15">
      <c r="A96" s="9"/>
      <c r="B96" s="11" t="s">
        <v>208</v>
      </c>
      <c r="C96" s="10"/>
      <c r="D96" s="11"/>
      <c r="E96" s="11"/>
      <c r="F96" s="11"/>
      <c r="G96" s="11" t="s">
        <v>115</v>
      </c>
      <c r="H96" s="12">
        <v>1123</v>
      </c>
      <c r="I96" s="12">
        <v>1204</v>
      </c>
      <c r="J96" s="31"/>
      <c r="K96" s="3"/>
      <c r="L96" s="2"/>
      <c r="M96" s="14"/>
      <c r="N96" s="15"/>
      <c r="O96" s="14"/>
      <c r="P96" s="15"/>
      <c r="Q96" s="8"/>
    </row>
    <row r="97" spans="1:17" ht="15">
      <c r="A97" s="9"/>
      <c r="B97" s="11" t="s">
        <v>209</v>
      </c>
      <c r="C97" s="10"/>
      <c r="D97" s="11"/>
      <c r="E97" s="11"/>
      <c r="F97" s="11"/>
      <c r="G97" s="11" t="s">
        <v>115</v>
      </c>
      <c r="H97" s="12">
        <v>3410</v>
      </c>
      <c r="I97" s="12">
        <v>4131</v>
      </c>
      <c r="J97" s="31"/>
      <c r="K97" s="3"/>
      <c r="L97" s="2"/>
      <c r="M97" s="14"/>
      <c r="N97" s="15"/>
      <c r="O97" s="14"/>
      <c r="P97" s="15"/>
      <c r="Q97" s="8"/>
    </row>
    <row r="98" spans="1:17" ht="15">
      <c r="A98" s="9"/>
      <c r="B98" s="11" t="s">
        <v>210</v>
      </c>
      <c r="C98" s="10"/>
      <c r="D98" s="11"/>
      <c r="E98" s="11"/>
      <c r="F98" s="11"/>
      <c r="G98" s="11" t="s">
        <v>115</v>
      </c>
      <c r="H98" s="12">
        <v>1841</v>
      </c>
      <c r="I98" s="12">
        <v>1923</v>
      </c>
      <c r="J98" s="31"/>
      <c r="K98" s="3"/>
      <c r="L98" s="2"/>
      <c r="M98" s="14"/>
      <c r="N98" s="15"/>
      <c r="O98" s="14"/>
      <c r="P98" s="15"/>
      <c r="Q98" s="8"/>
    </row>
    <row r="99" spans="1:17" ht="15">
      <c r="A99" s="9"/>
      <c r="B99" s="11" t="s">
        <v>211</v>
      </c>
      <c r="C99" s="69"/>
      <c r="D99" s="11"/>
      <c r="E99" s="11"/>
      <c r="F99" s="11"/>
      <c r="G99" s="11" t="s">
        <v>117</v>
      </c>
      <c r="H99" s="12">
        <v>2327</v>
      </c>
      <c r="I99" s="12">
        <v>2447</v>
      </c>
      <c r="J99" s="31"/>
      <c r="K99" s="3"/>
      <c r="L99" s="2"/>
      <c r="M99" s="14"/>
      <c r="N99" s="15"/>
      <c r="O99" s="14"/>
      <c r="P99" s="15"/>
      <c r="Q99" s="8"/>
    </row>
    <row r="100" spans="1:17" ht="15">
      <c r="A100" s="9"/>
      <c r="B100" s="11" t="s">
        <v>212</v>
      </c>
      <c r="C100" s="10"/>
      <c r="D100" s="11"/>
      <c r="E100" s="11"/>
      <c r="F100" s="11"/>
      <c r="G100" s="11" t="s">
        <v>117</v>
      </c>
      <c r="H100" s="12">
        <v>3133</v>
      </c>
      <c r="I100" s="12">
        <v>3288</v>
      </c>
      <c r="J100" s="31"/>
      <c r="K100" s="3"/>
      <c r="L100" s="2"/>
      <c r="M100" s="14"/>
      <c r="N100" s="15"/>
      <c r="O100" s="14"/>
      <c r="P100" s="15"/>
      <c r="Q100" s="8"/>
    </row>
    <row r="101" spans="1:17" ht="15">
      <c r="A101" s="9"/>
      <c r="B101" s="11" t="s">
        <v>213</v>
      </c>
      <c r="C101" s="10"/>
      <c r="D101" s="11"/>
      <c r="E101" s="11"/>
      <c r="F101" s="11"/>
      <c r="G101" s="11" t="s">
        <v>117</v>
      </c>
      <c r="H101" s="12">
        <v>2072</v>
      </c>
      <c r="I101" s="12">
        <v>2143</v>
      </c>
      <c r="J101" s="31"/>
      <c r="K101" s="3"/>
      <c r="L101" s="2"/>
      <c r="M101" s="14"/>
      <c r="N101" s="15"/>
      <c r="O101" s="14"/>
      <c r="P101" s="15"/>
      <c r="Q101" s="8"/>
    </row>
    <row r="102" spans="1:17" ht="15">
      <c r="A102" s="9"/>
      <c r="B102" s="11" t="s">
        <v>214</v>
      </c>
      <c r="C102" s="10"/>
      <c r="D102" s="11"/>
      <c r="E102" s="11"/>
      <c r="F102" s="11"/>
      <c r="G102" s="11" t="s">
        <v>117</v>
      </c>
      <c r="H102" s="12">
        <v>505</v>
      </c>
      <c r="I102" s="12">
        <v>638</v>
      </c>
      <c r="J102" s="31"/>
      <c r="K102" s="3"/>
      <c r="L102" s="2"/>
      <c r="M102" s="14"/>
      <c r="N102" s="15"/>
      <c r="O102" s="14"/>
      <c r="P102" s="15"/>
      <c r="Q102" s="8"/>
    </row>
    <row r="103" spans="1:17" ht="15">
      <c r="A103" s="9"/>
      <c r="B103" s="11" t="s">
        <v>215</v>
      </c>
      <c r="C103" s="10"/>
      <c r="D103" s="11"/>
      <c r="E103" s="11"/>
      <c r="F103" s="11"/>
      <c r="G103" s="11" t="s">
        <v>117</v>
      </c>
      <c r="H103" s="12">
        <v>1772</v>
      </c>
      <c r="I103" s="12">
        <v>1868</v>
      </c>
      <c r="J103" s="31"/>
      <c r="K103" s="3"/>
      <c r="L103" s="2"/>
      <c r="M103" s="14"/>
      <c r="N103" s="15"/>
      <c r="O103" s="14"/>
      <c r="P103" s="15"/>
      <c r="Q103" s="8"/>
    </row>
  </sheetData>
  <mergeCells count="3">
    <mergeCell ref="B4:F6"/>
    <mergeCell ref="M10:P10"/>
    <mergeCell ref="B8:F8"/>
  </mergeCells>
  <phoneticPr fontId="5" type="noConversion"/>
  <conditionalFormatting sqref="O14:O103 M14:M103">
    <cfRule type="cellIs" dxfId="4" priority="1" stopIfTrue="1" operator="equal">
      <formula>0</formula>
    </cfRule>
  </conditionalFormatting>
  <conditionalFormatting sqref="P14:P103 N14:N103">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2.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0691B72799D27E40B105C244C9731238" ma:contentTypeVersion="3" ma:contentTypeDescription="Parent Document Content Type for all review documents" ma:contentTypeScope="" ma:versionID="1260532e0fa64f347969cc70d19db8e4">
  <xsd:schema xmlns:xsd="http://www.w3.org/2001/XMLSchema" xmlns:xs="http://www.w3.org/2001/XMLSchema" xmlns:p="http://schemas.microsoft.com/office/2006/metadata/properties" xmlns:ns1="http://schemas.microsoft.com/sharepoint/v3" xmlns:ns2="07a766d4-cf60-4260-9f49-242aaa07e1bd" xmlns:ns3="d23c6157-5623-4293-b83e-785d6ba7de2d" xmlns:ns4="9aac8913-7591-4ffe-a0b0-621f1f30a44f" targetNamespace="http://schemas.microsoft.com/office/2006/metadata/properties" ma:root="true" ma:fieldsID="92869b3f54e35e77b3155d545242d36d" ns1:_="" ns2:_="" ns3:_="" ns4:_="">
    <xsd:import namespace="http://schemas.microsoft.com/sharepoint/v3"/>
    <xsd:import namespace="07a766d4-cf60-4260-9f49-242aaa07e1bd"/>
    <xsd:import namespace="d23c6157-5623-4293-b83e-785d6ba7de2d"/>
    <xsd:import namespace="9aac8913-7591-4ffe-a0b0-621f1f30a44f"/>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9aac8913-7591-4ffe-a0b0-621f1f30a44f"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4.xml><?xml version="1.0" encoding="utf-8"?>
<?mso-contentType ?>
<SharedContentType xmlns="Microsoft.SharePoint.Taxonomy.ContentTypeSync" SourceId="383954fa-2a65-4d57-99ac-c02654c3af93" ContentTypeId="0x010100E7BD6A8A66F7CB4BBA2B02F0531791BE" PreviousValue="false"/>
</file>

<file path=customXml/item5.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251</Value>
    </TaxCatchAll>
    <ApprovedForCommission xmlns="07a766d4-cf60-4260-9f49-242aaa07e1bd">false</ApprovedForCommission>
    <Review_x0020_Document_x0020_Type xmlns="d23c6157-5623-4293-b83e-785d6ba7de2d" xsi:nil="true"/>
    <AuthorityType xmlns="07a766d4-cf60-4260-9f49-242aaa07e1bd">Metropolitan District</AuthorityType>
    <ReferenceYear xmlns="07a766d4-cf60-4260-9f49-242aaa07e1bd">2023</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Solihull</TermName>
          <TermId xmlns="http://schemas.microsoft.com/office/infopath/2007/PartnerControls">4f9ffb29-b106-4cb3-a83b-3785ffb69a2e</TermId>
        </TermInfo>
      </Terms>
    </d08e702f979e48d3863205ea645082c2>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LongProperties xmlns="http://schemas.microsoft.com/office/2006/metadata/longProperties"/>
</file>

<file path=customXml/itemProps1.xml><?xml version="1.0" encoding="utf-8"?>
<ds:datastoreItem xmlns:ds="http://schemas.openxmlformats.org/officeDocument/2006/customXml" ds:itemID="{F4ED4224-365D-42C3-A60D-D26BA2606730}"/>
</file>

<file path=customXml/itemProps2.xml><?xml version="1.0" encoding="utf-8"?>
<ds:datastoreItem xmlns:ds="http://schemas.openxmlformats.org/officeDocument/2006/customXml" ds:itemID="{3BE497CB-6262-4A07-BA00-021D82973FCE}"/>
</file>

<file path=customXml/itemProps3.xml><?xml version="1.0" encoding="utf-8"?>
<ds:datastoreItem xmlns:ds="http://schemas.openxmlformats.org/officeDocument/2006/customXml" ds:itemID="{0A920583-4E42-494C-9245-0EA32BFFDACF}"/>
</file>

<file path=customXml/itemProps4.xml><?xml version="1.0" encoding="utf-8"?>
<ds:datastoreItem xmlns:ds="http://schemas.openxmlformats.org/officeDocument/2006/customXml" ds:itemID="{75C9A800-CA52-482E-93B3-A8FECA4FB7BB}"/>
</file>

<file path=customXml/itemProps5.xml><?xml version="1.0" encoding="utf-8"?>
<ds:datastoreItem xmlns:ds="http://schemas.openxmlformats.org/officeDocument/2006/customXml" ds:itemID="{255B7FDA-1106-4372-997E-8FE17782560C}"/>
</file>

<file path=customXml/itemProps6.xml><?xml version="1.0" encoding="utf-8"?>
<ds:datastoreItem xmlns:ds="http://schemas.openxmlformats.org/officeDocument/2006/customXml" ds:itemID="{4C1DE274-EFF0-4630-B066-493C6358DED3}"/>
</file>

<file path=customXml/itemProps7.xml><?xml version="1.0" encoding="utf-8"?>
<ds:datastoreItem xmlns:ds="http://schemas.openxmlformats.org/officeDocument/2006/customXml" ds:itemID="{77BAC0C3-7CB7-4C3D-8C63-B3C372721FB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Brendan Connell-French</cp:lastModifiedBy>
  <cp:revision/>
  <dcterms:created xsi:type="dcterms:W3CDTF">2002-01-23T12:13:56Z</dcterms:created>
  <dcterms:modified xsi:type="dcterms:W3CDTF">2023-08-04T12:31:48Z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0x010100E7BD6A8A66F7CB4BBA2B02F0531791BE0026A9A75CCCA16F4693F1FE45F71519DE000691B72799D27E40B105C244C9731238</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251;#Solihull|4f9ffb29-b106-4cb3-a83b-3785ffb69a2e</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