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19"/>
  <workbookPr defaultThemeVersion="166925"/>
  <mc:AlternateContent xmlns:mc="http://schemas.openxmlformats.org/markup-compatibility/2006">
    <mc:Choice Requires="x15">
      <x15ac:absPath xmlns:x15ac="http://schemas.microsoft.com/office/spreadsheetml/2010/11/ac" url="https://lgbce.sharepoint.com/sites/ReviewSystem/Sefton/Review Documents/Review/0.5 Electoral Data/"/>
    </mc:Choice>
  </mc:AlternateContent>
  <xr:revisionPtr revIDLastSave="0" documentId="8_{27FC2598-9C9E-45A6-A329-25410BB7C0CB}" xr6:coauthVersionLast="47" xr6:coauthVersionMax="47" xr10:uidLastSave="{00000000-0000-0000-0000-000000000000}"/>
  <bookViews>
    <workbookView xWindow="-120" yWindow="-120" windowWidth="29040" windowHeight="17640" firstSheet="1" activeTab="1" xr2:uid="{00000000-000D-0000-FFFF-FFFF00000000}"/>
  </bookViews>
  <sheets>
    <sheet name="Read me!" sheetId="6" r:id="rId1"/>
    <sheet name="Electoral data" sheetId="7" r:id="rId2"/>
  </sheets>
  <definedNames>
    <definedName name="_xlnm._FilterDatabase" localSheetId="1" hidden="1">'Electoral data'!$K$12:$P$90</definedName>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6" i="7" l="1"/>
  <c r="M31" i="7"/>
  <c r="M29" i="7"/>
  <c r="M19" i="7"/>
  <c r="M16" i="7"/>
  <c r="M14" i="7"/>
  <c r="O29" i="7"/>
  <c r="M15" i="7"/>
  <c r="M17" i="7"/>
  <c r="M18" i="7"/>
  <c r="M20" i="7"/>
  <c r="M21" i="7"/>
  <c r="M22" i="7"/>
  <c r="M23" i="7"/>
  <c r="M24" i="7"/>
  <c r="M25" i="7"/>
  <c r="M26" i="7"/>
  <c r="M27" i="7"/>
  <c r="M28" i="7"/>
  <c r="M30" i="7"/>
  <c r="M32" i="7"/>
  <c r="M33" i="7"/>
  <c r="M34" i="7"/>
  <c r="O26" i="7" l="1"/>
  <c r="M5" i="7"/>
  <c r="L5" i="7"/>
  <c r="O19" i="7"/>
  <c r="O22" i="7"/>
  <c r="O14" i="7"/>
  <c r="O13" i="7"/>
  <c r="M13" i="7"/>
  <c r="O21" i="7"/>
  <c r="O31" i="7"/>
  <c r="O25" i="7"/>
  <c r="O27" i="7"/>
  <c r="O20" i="7"/>
  <c r="O24" i="7"/>
  <c r="O18" i="7"/>
  <c r="O17" i="7"/>
  <c r="O34" i="7"/>
  <c r="O15" i="7"/>
  <c r="O28" i="7"/>
  <c r="O23" i="7"/>
  <c r="O32" i="7"/>
  <c r="N35" i="7"/>
  <c r="P35" i="7"/>
  <c r="M36" i="7"/>
  <c r="N36" i="7"/>
  <c r="O36" i="7"/>
  <c r="P36" i="7"/>
  <c r="M37" i="7"/>
  <c r="N37" i="7"/>
  <c r="O37" i="7"/>
  <c r="P37" i="7"/>
  <c r="M38" i="7"/>
  <c r="N38" i="7"/>
  <c r="O38" i="7"/>
  <c r="P38" i="7"/>
  <c r="M39" i="7"/>
  <c r="N39" i="7"/>
  <c r="O39" i="7"/>
  <c r="P39" i="7"/>
  <c r="M40" i="7"/>
  <c r="N40" i="7"/>
  <c r="O40" i="7"/>
  <c r="P40" i="7"/>
  <c r="M41" i="7"/>
  <c r="N41" i="7"/>
  <c r="O41" i="7"/>
  <c r="P41" i="7"/>
  <c r="M42" i="7"/>
  <c r="N42" i="7"/>
  <c r="O42" i="7"/>
  <c r="P42" i="7"/>
  <c r="M43" i="7"/>
  <c r="N43" i="7"/>
  <c r="O43" i="7"/>
  <c r="P43" i="7"/>
  <c r="M44" i="7"/>
  <c r="N44" i="7"/>
  <c r="O44" i="7"/>
  <c r="P44" i="7"/>
  <c r="M45" i="7"/>
  <c r="N45" i="7"/>
  <c r="O45" i="7"/>
  <c r="P45" i="7"/>
  <c r="M46" i="7"/>
  <c r="N46" i="7"/>
  <c r="O46" i="7"/>
  <c r="P46" i="7"/>
  <c r="M47" i="7"/>
  <c r="N47" i="7"/>
  <c r="O47" i="7"/>
  <c r="P47" i="7"/>
  <c r="M48" i="7"/>
  <c r="N48" i="7"/>
  <c r="O48" i="7"/>
  <c r="P48" i="7"/>
  <c r="M49" i="7"/>
  <c r="N49" i="7"/>
  <c r="O49" i="7"/>
  <c r="P49" i="7"/>
  <c r="M50" i="7"/>
  <c r="N50" i="7"/>
  <c r="O50" i="7"/>
  <c r="P50" i="7"/>
  <c r="M51" i="7"/>
  <c r="N51" i="7"/>
  <c r="O51" i="7"/>
  <c r="P51" i="7"/>
  <c r="M52" i="7"/>
  <c r="N52" i="7"/>
  <c r="O52" i="7"/>
  <c r="P52" i="7"/>
  <c r="M53" i="7"/>
  <c r="N53" i="7"/>
  <c r="O53" i="7"/>
  <c r="P53" i="7"/>
  <c r="M54" i="7"/>
  <c r="N54" i="7"/>
  <c r="O54" i="7"/>
  <c r="P54" i="7"/>
  <c r="M55" i="7"/>
  <c r="N55" i="7"/>
  <c r="O55" i="7"/>
  <c r="P55" i="7"/>
  <c r="M56" i="7"/>
  <c r="N56" i="7"/>
  <c r="O56" i="7"/>
  <c r="P56" i="7"/>
  <c r="M57" i="7"/>
  <c r="N57" i="7"/>
  <c r="O57" i="7"/>
  <c r="P57" i="7"/>
  <c r="M58" i="7"/>
  <c r="N58" i="7"/>
  <c r="O58" i="7"/>
  <c r="P58" i="7"/>
  <c r="M59" i="7"/>
  <c r="N59" i="7"/>
  <c r="O59" i="7"/>
  <c r="P59" i="7"/>
  <c r="M60" i="7"/>
  <c r="N60" i="7"/>
  <c r="O60" i="7"/>
  <c r="P60" i="7"/>
  <c r="M61" i="7"/>
  <c r="N61" i="7"/>
  <c r="O61" i="7"/>
  <c r="P61" i="7"/>
  <c r="M62" i="7"/>
  <c r="N62" i="7"/>
  <c r="O62" i="7"/>
  <c r="P62" i="7"/>
  <c r="M63" i="7"/>
  <c r="N63" i="7"/>
  <c r="O63" i="7"/>
  <c r="P63" i="7"/>
  <c r="M64" i="7"/>
  <c r="N64" i="7"/>
  <c r="O64" i="7"/>
  <c r="P64" i="7"/>
  <c r="M65" i="7"/>
  <c r="N65" i="7"/>
  <c r="O65" i="7"/>
  <c r="P65" i="7"/>
  <c r="M66" i="7"/>
  <c r="N66" i="7"/>
  <c r="O66" i="7"/>
  <c r="P66" i="7"/>
  <c r="M67" i="7"/>
  <c r="N67" i="7"/>
  <c r="O67" i="7"/>
  <c r="P67" i="7"/>
  <c r="M68" i="7"/>
  <c r="N68" i="7"/>
  <c r="O68" i="7"/>
  <c r="P68" i="7"/>
  <c r="M69" i="7"/>
  <c r="N69" i="7"/>
  <c r="O69" i="7"/>
  <c r="P69" i="7"/>
  <c r="M70" i="7"/>
  <c r="N70" i="7"/>
  <c r="O70" i="7"/>
  <c r="P70" i="7"/>
  <c r="M71" i="7"/>
  <c r="N71" i="7"/>
  <c r="O71" i="7"/>
  <c r="P71" i="7"/>
  <c r="M72" i="7"/>
  <c r="N72" i="7"/>
  <c r="O72" i="7"/>
  <c r="P72" i="7"/>
  <c r="M73" i="7"/>
  <c r="N73" i="7"/>
  <c r="O73" i="7"/>
  <c r="P73" i="7"/>
  <c r="M74" i="7"/>
  <c r="N74" i="7"/>
  <c r="O74" i="7"/>
  <c r="P74" i="7"/>
  <c r="M75" i="7"/>
  <c r="N75" i="7"/>
  <c r="O75" i="7"/>
  <c r="P75" i="7"/>
  <c r="M76" i="7"/>
  <c r="N76" i="7"/>
  <c r="O76" i="7"/>
  <c r="P76" i="7"/>
  <c r="M77" i="7"/>
  <c r="N77" i="7"/>
  <c r="O77" i="7"/>
  <c r="P77" i="7"/>
  <c r="M78" i="7"/>
  <c r="N78" i="7"/>
  <c r="O78" i="7"/>
  <c r="P78" i="7"/>
  <c r="M79" i="7"/>
  <c r="N79" i="7"/>
  <c r="O79" i="7"/>
  <c r="P79" i="7"/>
  <c r="M80" i="7"/>
  <c r="N80" i="7"/>
  <c r="O80" i="7"/>
  <c r="P80" i="7"/>
  <c r="M81" i="7"/>
  <c r="N81" i="7"/>
  <c r="O81" i="7"/>
  <c r="P81" i="7"/>
  <c r="M82" i="7"/>
  <c r="N82" i="7"/>
  <c r="O82" i="7"/>
  <c r="P82" i="7"/>
  <c r="M83" i="7"/>
  <c r="N83" i="7"/>
  <c r="O83" i="7"/>
  <c r="P83" i="7"/>
  <c r="M84" i="7"/>
  <c r="N84" i="7"/>
  <c r="O84" i="7"/>
  <c r="P84" i="7"/>
  <c r="M85" i="7"/>
  <c r="N85" i="7"/>
  <c r="O85" i="7"/>
  <c r="P85" i="7"/>
  <c r="M86" i="7"/>
  <c r="N86" i="7"/>
  <c r="O86" i="7"/>
  <c r="P86" i="7"/>
  <c r="M87" i="7"/>
  <c r="N87" i="7"/>
  <c r="O87" i="7"/>
  <c r="P87" i="7"/>
  <c r="M88" i="7"/>
  <c r="N88" i="7"/>
  <c r="O88" i="7"/>
  <c r="P88" i="7"/>
  <c r="M89" i="7"/>
  <c r="N89" i="7"/>
  <c r="O89" i="7"/>
  <c r="P89" i="7"/>
  <c r="M90" i="7"/>
  <c r="N90" i="7"/>
  <c r="O90" i="7"/>
  <c r="P90" i="7"/>
  <c r="O33" i="7"/>
  <c r="M4" i="7"/>
  <c r="L4" i="7"/>
  <c r="O30" i="7"/>
  <c r="M6" i="7" l="1"/>
  <c r="P27" i="7" s="1"/>
  <c r="L6" i="7"/>
  <c r="N17" i="7" s="1"/>
  <c r="N26" i="7" l="1"/>
  <c r="P26" i="7"/>
  <c r="P16" i="7"/>
  <c r="N16" i="7"/>
  <c r="N19" i="7"/>
  <c r="P19" i="7"/>
  <c r="P29" i="7"/>
  <c r="P14" i="7"/>
  <c r="N29" i="7"/>
  <c r="N22" i="7"/>
  <c r="P22" i="7"/>
  <c r="N14" i="7"/>
  <c r="P13" i="7"/>
  <c r="P23" i="7"/>
  <c r="P21" i="7"/>
  <c r="N13" i="7"/>
  <c r="N31" i="7"/>
  <c r="N21" i="7"/>
  <c r="P32" i="7"/>
  <c r="P20" i="7"/>
  <c r="P31" i="7"/>
  <c r="P25" i="7"/>
  <c r="P18" i="7"/>
  <c r="P28" i="7"/>
  <c r="P24" i="7"/>
  <c r="N25" i="7"/>
  <c r="P15" i="7"/>
  <c r="N15" i="7"/>
  <c r="P34" i="7"/>
  <c r="P17" i="7"/>
  <c r="N20" i="7"/>
  <c r="N23" i="7"/>
  <c r="N18" i="7"/>
  <c r="N24" i="7"/>
  <c r="N27" i="7"/>
  <c r="N32" i="7"/>
  <c r="N28" i="7"/>
  <c r="P33" i="7"/>
  <c r="P30" i="7"/>
  <c r="N34" i="7"/>
  <c r="N30" i="7"/>
  <c r="N33" i="7"/>
</calcChain>
</file>

<file path=xl/sharedStrings.xml><?xml version="1.0" encoding="utf-8"?>
<sst xmlns="http://schemas.openxmlformats.org/spreadsheetml/2006/main" count="418" uniqueCount="232">
  <si>
    <t>LGBCE Review Officer</t>
  </si>
  <si>
    <t>Name:</t>
  </si>
  <si>
    <t>Jonathan Ashby</t>
  </si>
  <si>
    <t>Email:</t>
  </si>
  <si>
    <t>jonathan.ashby@lgbce.org.uk</t>
  </si>
  <si>
    <t>Telephone:</t>
  </si>
  <si>
    <t>0330 500 1525</t>
  </si>
  <si>
    <t>Address:</t>
  </si>
  <si>
    <t>The Local Government Boundary Commission for England, 1st Floor, Windsor House, SW1H 0TL</t>
  </si>
  <si>
    <t>Council Contact</t>
  </si>
  <si>
    <t>David McCullough</t>
  </si>
  <si>
    <t xml:space="preserve">david,mccullough@sefton.gov.uk </t>
  </si>
  <si>
    <t xml:space="preserve">07973 297719 </t>
  </si>
  <si>
    <t>Corporate Legal Services, Corporate Resources,  Magdalen House, 30 Trinity Road, Bootle, L20 3NJ</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</si>
  <si>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</si>
  <si>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</si>
  <si>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</si>
  <si>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</si>
  <si>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</si>
  <si>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</si>
  <si>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</si>
  <si>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</si>
  <si>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</si>
  <si>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</si>
  <si>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</si>
  <si>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</si>
  <si>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</si>
  <si>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</si>
  <si>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</si>
  <si>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</si>
  <si>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</si>
  <si>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</si>
  <si>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Sefton</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</si>
  <si>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</si>
  <si>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</si>
  <si>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</si>
  <si>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</si>
  <si>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</si>
  <si>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</si>
  <si>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</si>
  <si>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</si>
  <si>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</si>
  <si>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</si>
  <si>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</si>
  <si>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</si>
  <si>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</si>
  <si>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</si>
  <si>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</si>
  <si>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</si>
  <si>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</si>
  <si>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</si>
  <si>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</si>
  <si>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</si>
  <si>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</si>
  <si>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</si>
  <si>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</si>
  <si>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</si>
  <si>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2023</t>
  </si>
  <si>
    <t>Electorate 2029</t>
  </si>
  <si>
    <t>Name of ward</t>
  </si>
  <si>
    <t>Number of cllrs per ward</t>
  </si>
  <si>
    <t>Variance 2023</t>
  </si>
  <si>
    <t>Variance 2029</t>
  </si>
  <si>
    <t>A1</t>
  </si>
  <si>
    <t>Maghull</t>
  </si>
  <si>
    <t>East Ward</t>
  </si>
  <si>
    <t>Sudell</t>
  </si>
  <si>
    <t>Ainsdale</t>
  </si>
  <si>
    <t>A2</t>
  </si>
  <si>
    <t>Birkdale</t>
  </si>
  <si>
    <t>A3</t>
  </si>
  <si>
    <t>Blundellsands</t>
  </si>
  <si>
    <t>A4</t>
  </si>
  <si>
    <t>North Ward</t>
  </si>
  <si>
    <t>Cambridge</t>
  </si>
  <si>
    <t>A5</t>
  </si>
  <si>
    <t>Church</t>
  </si>
  <si>
    <t>A6</t>
  </si>
  <si>
    <t>Derby</t>
  </si>
  <si>
    <t>B1</t>
  </si>
  <si>
    <t>Lydiate</t>
  </si>
  <si>
    <t>Park</t>
  </si>
  <si>
    <t>Dukes</t>
  </si>
  <si>
    <t>B2</t>
  </si>
  <si>
    <t>West Ward</t>
  </si>
  <si>
    <t>Ford</t>
  </si>
  <si>
    <t>B3</t>
  </si>
  <si>
    <t>South Ward</t>
  </si>
  <si>
    <t>Harington</t>
  </si>
  <si>
    <t>B4</t>
  </si>
  <si>
    <t>Kew</t>
  </si>
  <si>
    <t>B5</t>
  </si>
  <si>
    <t>Linacre</t>
  </si>
  <si>
    <t>B6</t>
  </si>
  <si>
    <t>Litherland</t>
  </si>
  <si>
    <t>C1</t>
  </si>
  <si>
    <t>Melling</t>
  </si>
  <si>
    <t>Molyneux</t>
  </si>
  <si>
    <t>Manor</t>
  </si>
  <si>
    <t>C2</t>
  </si>
  <si>
    <t>Meols</t>
  </si>
  <si>
    <t>C3</t>
  </si>
  <si>
    <t>C4</t>
  </si>
  <si>
    <t>Aintree Village</t>
  </si>
  <si>
    <t>Netherton and Orrell</t>
  </si>
  <si>
    <t>C5</t>
  </si>
  <si>
    <t>Norwood</t>
  </si>
  <si>
    <t>C6</t>
  </si>
  <si>
    <t>D1</t>
  </si>
  <si>
    <t>Ravenmeols</t>
  </si>
  <si>
    <t>D2</t>
  </si>
  <si>
    <t>St Oswald</t>
  </si>
  <si>
    <t>D3</t>
  </si>
  <si>
    <t>D4</t>
  </si>
  <si>
    <t>Victoria</t>
  </si>
  <si>
    <t>D5</t>
  </si>
  <si>
    <t>D6</t>
  </si>
  <si>
    <t>E1</t>
  </si>
  <si>
    <t>E2</t>
  </si>
  <si>
    <t>E3</t>
  </si>
  <si>
    <t>E4</t>
  </si>
  <si>
    <t>E5</t>
  </si>
  <si>
    <t>E6</t>
  </si>
  <si>
    <t>F1</t>
  </si>
  <si>
    <t>F2</t>
  </si>
  <si>
    <t>F3</t>
  </si>
  <si>
    <t>F4</t>
  </si>
  <si>
    <t>F5</t>
  </si>
  <si>
    <t>F6</t>
  </si>
  <si>
    <t>G1</t>
  </si>
  <si>
    <t>G2</t>
  </si>
  <si>
    <t>G3</t>
  </si>
  <si>
    <t>G4</t>
  </si>
  <si>
    <t>G5</t>
  </si>
  <si>
    <t>G6</t>
  </si>
  <si>
    <t>H1</t>
  </si>
  <si>
    <t>H2</t>
  </si>
  <si>
    <t>H3</t>
  </si>
  <si>
    <t>H4</t>
  </si>
  <si>
    <t>H5</t>
  </si>
  <si>
    <t>H6</t>
  </si>
  <si>
    <t>J1</t>
  </si>
  <si>
    <t>J2</t>
  </si>
  <si>
    <t>J3</t>
  </si>
  <si>
    <t>J4</t>
  </si>
  <si>
    <t>J5</t>
  </si>
  <si>
    <t>J6</t>
  </si>
  <si>
    <t>K1</t>
  </si>
  <si>
    <t>K2</t>
  </si>
  <si>
    <t>K3</t>
  </si>
  <si>
    <t>K4</t>
  </si>
  <si>
    <t>K5</t>
  </si>
  <si>
    <t>K6</t>
  </si>
  <si>
    <t>L1</t>
  </si>
  <si>
    <t xml:space="preserve">L2 </t>
  </si>
  <si>
    <t>L3</t>
  </si>
  <si>
    <t>L4</t>
  </si>
  <si>
    <t>L5</t>
  </si>
  <si>
    <t>L6</t>
  </si>
  <si>
    <t>M1</t>
  </si>
  <si>
    <t>M2</t>
  </si>
  <si>
    <t>M3</t>
  </si>
  <si>
    <t>M4</t>
  </si>
  <si>
    <t>M5</t>
  </si>
  <si>
    <t>M6</t>
  </si>
  <si>
    <t>N1</t>
  </si>
  <si>
    <t>Hightown</t>
  </si>
  <si>
    <t>N2</t>
  </si>
  <si>
    <t>N3</t>
  </si>
  <si>
    <t>N4</t>
  </si>
  <si>
    <t>N5</t>
  </si>
  <si>
    <t>Thornton</t>
  </si>
  <si>
    <t>N6</t>
  </si>
  <si>
    <t>P1</t>
  </si>
  <si>
    <t>Formby</t>
  </si>
  <si>
    <t>Ravenmeols Ward</t>
  </si>
  <si>
    <t>P2</t>
  </si>
  <si>
    <t>P3</t>
  </si>
  <si>
    <t>P4</t>
  </si>
  <si>
    <t>P5</t>
  </si>
  <si>
    <t>Little Altcar</t>
  </si>
  <si>
    <t>P6</t>
  </si>
  <si>
    <t>Ince Blundell</t>
  </si>
  <si>
    <t>Q1</t>
  </si>
  <si>
    <t>Harington Ward</t>
  </si>
  <si>
    <t>Q2</t>
  </si>
  <si>
    <t>Q3</t>
  </si>
  <si>
    <t>Q4</t>
  </si>
  <si>
    <t>Q5</t>
  </si>
  <si>
    <t>Q6</t>
  </si>
  <si>
    <t>R1</t>
  </si>
  <si>
    <t>R2</t>
  </si>
  <si>
    <t>R3</t>
  </si>
  <si>
    <t>R4</t>
  </si>
  <si>
    <t>R5</t>
  </si>
  <si>
    <t>R6</t>
  </si>
  <si>
    <t>S1</t>
  </si>
  <si>
    <t>S2</t>
  </si>
  <si>
    <t>S3</t>
  </si>
  <si>
    <t>S4</t>
  </si>
  <si>
    <t>S5</t>
  </si>
  <si>
    <t>S6</t>
  </si>
  <si>
    <t>T1</t>
  </si>
  <si>
    <t>T2</t>
  </si>
  <si>
    <t>T3</t>
  </si>
  <si>
    <t>T4</t>
  </si>
  <si>
    <t>T5</t>
  </si>
  <si>
    <t>T6</t>
  </si>
  <si>
    <t>V1</t>
  </si>
  <si>
    <t>V2</t>
  </si>
  <si>
    <t>V3</t>
  </si>
  <si>
    <t>V4</t>
  </si>
  <si>
    <t>V5</t>
  </si>
  <si>
    <t>V6</t>
  </si>
  <si>
    <t>W1</t>
  </si>
  <si>
    <t>W2</t>
  </si>
  <si>
    <t>W3</t>
  </si>
  <si>
    <t>W4</t>
  </si>
  <si>
    <t>W5</t>
  </si>
  <si>
    <t>W6</t>
  </si>
  <si>
    <t>X1</t>
  </si>
  <si>
    <t>X2</t>
  </si>
  <si>
    <t>X3</t>
  </si>
  <si>
    <t>X4</t>
  </si>
  <si>
    <t>X5</t>
  </si>
  <si>
    <t>X6</t>
  </si>
  <si>
    <t>Y1</t>
  </si>
  <si>
    <t>Y2</t>
  </si>
  <si>
    <t>Y3</t>
  </si>
  <si>
    <t>Y4</t>
  </si>
  <si>
    <t>Y5</t>
  </si>
  <si>
    <t>Y6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</si>
</sst>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64" formatCode="0.0%"/>
  </numFmts>
  <fonts count="34">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s>
  <fills count="36">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26">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medium">
        <color indexed="64"/>
      </top>
      <bottom/>
      <diagonal/>
    </border>
  </borders>
  <cellStyleXfs count="56">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3" applyNumberFormat="0" applyAlignment="0" applyProtection="0"/>
    <xf numFmtId="0" fontId="21" fillId="30" borderId="14"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5"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16" applyNumberFormat="0" applyFill="0" applyAlignment="0" applyProtection="0"/>
    <xf numFmtId="0" fontId="2" fillId="0" borderId="0" applyNumberFormat="0" applyFont="0" applyFill="0" applyAlignment="0" applyProtection="0"/>
    <xf numFmtId="0" fontId="26" fillId="0" borderId="17"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3" applyNumberFormat="0" applyAlignment="0" applyProtection="0"/>
    <xf numFmtId="0" fontId="28" fillId="0" borderId="18"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19" applyNumberFormat="0" applyFont="0" applyAlignment="0" applyProtection="0"/>
    <xf numFmtId="0" fontId="30" fillId="29" borderId="20"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1"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cellStyleXfs>
  <cellXfs count="87">
    <xf numFmtId="0" fontId="0" fillId="0" borderId="0" xfId="0" applyAlignment="1"/>
    <xf numFmtId="0" fontId="0" fillId="2" borderId="0" xfId="0" applyFill="1" applyAlignment="1"/>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3" xfId="0" applyFill="1" applyBorder="1" applyAlignment="1">
      <alignment vertical="center"/>
    </xf>
    <xf numFmtId="0" fontId="0" fillId="3" borderId="4" xfId="0" applyFill="1" applyBorder="1" applyAlignment="1">
      <alignment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 fillId="0" borderId="0" xfId="0" applyFont="1" applyAlignment="1" applyProtection="1">
      <alignment horizontal="center" vertical="center"/>
      <protection locked="0"/>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5"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4"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7" xfId="0" applyFont="1" applyFill="1" applyBorder="1" applyAlignment="1">
      <alignment horizontal="right" vertical="center"/>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3" fillId="3" borderId="0" xfId="0" applyFont="1" applyFill="1" applyAlignment="1">
      <alignment horizontal="right" vertical="center"/>
    </xf>
    <xf numFmtId="0" fontId="14"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5" fillId="3" borderId="0" xfId="0" applyFont="1" applyFill="1" applyAlignment="1">
      <alignment horizontal="right" vertical="center"/>
    </xf>
    <xf numFmtId="0" fontId="3" fillId="2" borderId="0" xfId="0" applyFont="1" applyFill="1" applyAlignment="1" applyProtection="1">
      <alignment vertical="center"/>
      <protection locked="0"/>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6"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8" xfId="0" applyFont="1" applyFill="1" applyBorder="1" applyAlignment="1">
      <alignment vertical="center" wrapText="1"/>
    </xf>
    <xf numFmtId="0" fontId="2" fillId="3" borderId="4" xfId="0" applyFont="1" applyFill="1" applyBorder="1" applyAlignment="1">
      <alignment vertical="center" wrapText="1"/>
    </xf>
    <xf numFmtId="0" fontId="2" fillId="0" borderId="0" xfId="0" applyFont="1" applyAlignment="1" applyProtection="1">
      <alignment horizontal="center" vertical="center" wrapText="1"/>
      <protection locked="0"/>
    </xf>
    <xf numFmtId="0" fontId="2" fillId="3" borderId="3" xfId="0" applyFont="1" applyFill="1" applyBorder="1" applyAlignment="1">
      <alignment vertical="center" wrapText="1"/>
    </xf>
    <xf numFmtId="1" fontId="2" fillId="3" borderId="0" xfId="0" applyNumberFormat="1" applyFont="1" applyFill="1" applyAlignment="1">
      <alignment vertical="center" wrapText="1"/>
    </xf>
    <xf numFmtId="0" fontId="3" fillId="0" borderId="0" xfId="0" applyFont="1" applyAlignment="1">
      <alignment horizontal="center"/>
    </xf>
    <xf numFmtId="0" fontId="0" fillId="0" borderId="0" xfId="0" applyAlignment="1">
      <alignment horizontal="center"/>
    </xf>
    <xf numFmtId="2" fontId="8" fillId="3" borderId="0" xfId="0" applyNumberFormat="1" applyFont="1" applyFill="1" applyAlignment="1">
      <alignment vertical="center"/>
    </xf>
    <xf numFmtId="1" fontId="8" fillId="3" borderId="0" xfId="0" applyNumberFormat="1" applyFont="1" applyFill="1" applyAlignment="1">
      <alignment vertical="center"/>
    </xf>
    <xf numFmtId="0" fontId="0" fillId="0" borderId="3" xfId="0" applyBorder="1" applyAlignment="1">
      <alignment horizontal="center" vertical="top"/>
    </xf>
    <xf numFmtId="0" fontId="0" fillId="0" borderId="0" xfId="0">
      <alignment vertical="top"/>
    </xf>
    <xf numFmtId="0" fontId="0" fillId="0" borderId="0" xfId="0" applyAlignment="1">
      <alignment horizontal="center" vertical="top"/>
    </xf>
    <xf numFmtId="1" fontId="0" fillId="0" borderId="4" xfId="0" applyNumberFormat="1" applyBorder="1" applyAlignment="1">
      <alignment horizontal="center" vertical="top"/>
    </xf>
    <xf numFmtId="0" fontId="2" fillId="0" borderId="0" xfId="0" applyFont="1" applyAlignment="1" applyProtection="1">
      <alignment horizontal="center" vertical="center"/>
      <protection locked="0"/>
    </xf>
    <xf numFmtId="164" fontId="3" fillId="3" borderId="0" xfId="0" applyNumberFormat="1" applyFont="1" applyFill="1" applyAlignment="1">
      <alignment horizontal="center" vertical="center"/>
    </xf>
    <xf numFmtId="1" fontId="3" fillId="0" borderId="22" xfId="0" applyNumberFormat="1" applyFont="1" applyBorder="1" applyAlignment="1" applyProtection="1">
      <alignment horizontal="center" vertical="center"/>
      <protection locked="0"/>
    </xf>
    <xf numFmtId="1" fontId="3" fillId="0" borderId="4" xfId="0" applyNumberFormat="1" applyFont="1" applyBorder="1" applyAlignment="1" applyProtection="1">
      <alignment horizontal="center" vertical="center"/>
      <protection locked="0"/>
    </xf>
    <xf numFmtId="0" fontId="0" fillId="0" borderId="4" xfId="0" applyBorder="1" applyAlignment="1">
      <alignment horizontal="center"/>
    </xf>
    <xf numFmtId="0" fontId="0" fillId="0" borderId="4" xfId="0" applyBorder="1" applyAlignment="1">
      <alignment horizontal="center" vertical="top"/>
    </xf>
    <xf numFmtId="0" fontId="0" fillId="0" borderId="23" xfId="0" applyBorder="1" applyAlignment="1">
      <alignment horizontal="center" vertical="top"/>
    </xf>
    <xf numFmtId="0" fontId="0" fillId="0" borderId="6" xfId="0" applyBorder="1">
      <alignment vertical="top"/>
    </xf>
    <xf numFmtId="0" fontId="0" fillId="0" borderId="6" xfId="0" applyBorder="1" applyAlignment="1">
      <alignment horizontal="center" vertical="top"/>
    </xf>
    <xf numFmtId="1" fontId="0" fillId="0" borderId="7" xfId="0" applyNumberFormat="1" applyBorder="1" applyAlignment="1">
      <alignment horizontal="center" vertical="top"/>
    </xf>
    <xf numFmtId="0" fontId="0" fillId="35" borderId="24" xfId="0" applyFill="1" applyBorder="1" applyAlignment="1" applyProtection="1">
      <alignment vertical="center"/>
      <protection locked="0"/>
    </xf>
    <xf numFmtId="0" fontId="0" fillId="35" borderId="24" xfId="0" applyFill="1" applyBorder="1" applyAlignment="1" applyProtection="1">
      <alignment horizontal="center" vertical="center"/>
      <protection locked="0"/>
    </xf>
    <xf numFmtId="3" fontId="0" fillId="35" borderId="24" xfId="0" applyNumberFormat="1" applyFill="1" applyBorder="1" applyAlignment="1">
      <alignment horizontal="center" vertical="center"/>
    </xf>
    <xf numFmtId="9" fontId="0" fillId="35" borderId="24" xfId="0" applyNumberFormat="1" applyFill="1" applyBorder="1" applyAlignment="1">
      <alignment horizontal="center" vertical="center"/>
    </xf>
    <xf numFmtId="0" fontId="0" fillId="35" borderId="0" xfId="0" applyFill="1" applyAlignment="1" applyProtection="1">
      <alignment vertical="center"/>
      <protection locked="0"/>
    </xf>
    <xf numFmtId="0" fontId="0" fillId="35" borderId="0" xfId="0" applyFill="1" applyAlignment="1" applyProtection="1">
      <alignment horizontal="center" vertical="center"/>
      <protection locked="0"/>
    </xf>
    <xf numFmtId="3" fontId="0" fillId="35" borderId="0" xfId="0" applyNumberFormat="1" applyFill="1" applyAlignment="1">
      <alignment horizontal="center" vertical="center"/>
    </xf>
    <xf numFmtId="9" fontId="0" fillId="35" borderId="0" xfId="0" applyNumberFormat="1" applyFill="1" applyAlignment="1">
      <alignment horizontal="center" vertical="center"/>
    </xf>
    <xf numFmtId="0" fontId="2" fillId="0" borderId="3" xfId="0" applyFont="1" applyBorder="1" applyAlignment="1" applyProtection="1">
      <alignment vertical="center" wrapText="1"/>
      <protection locked="0"/>
    </xf>
    <xf numFmtId="0" fontId="2" fillId="0" borderId="3" xfId="0" applyFont="1" applyBorder="1" applyAlignment="1" applyProtection="1">
      <alignment vertical="center"/>
      <protection locked="0"/>
    </xf>
    <xf numFmtId="0" fontId="2" fillId="0" borderId="23" xfId="0" applyFont="1" applyBorder="1" applyAlignment="1" applyProtection="1">
      <alignment vertical="center"/>
      <protection locked="0"/>
    </xf>
    <xf numFmtId="0" fontId="2" fillId="0" borderId="25" xfId="0" applyFont="1" applyBorder="1" applyAlignment="1" applyProtection="1">
      <alignment vertical="center"/>
      <protection locked="0"/>
    </xf>
    <xf numFmtId="0" fontId="2" fillId="3" borderId="0" xfId="0" applyFont="1" applyFill="1" applyAlignment="1">
      <alignment horizontal="left"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15" fillId="3" borderId="0" xfId="0" applyFont="1" applyFill="1" applyAlignment="1">
      <alignment horizontal="left"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onathan.ashby@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E18" sqref="E18"/>
    </sheetView>
  </sheetViews>
  <sheetFormatPr defaultColWidth="8.88671875" defaultRowHeight="15"/>
  <cols>
    <col min="1" max="2" width="8.88671875" style="1"/>
    <col min="3" max="3" width="75.33203125" style="1" customWidth="1"/>
    <col min="4" max="16384" width="8.88671875" style="1"/>
  </cols>
  <sheetData>
    <row r="2" spans="2:3" ht="15.75">
      <c r="B2" s="39" t="s">
        <v>0</v>
      </c>
    </row>
    <row r="3" spans="2:3">
      <c r="B3" s="16" t="s">
        <v>1</v>
      </c>
      <c r="C3" s="18" t="s">
        <v>2</v>
      </c>
    </row>
    <row r="4" spans="2:3">
      <c r="B4" s="16" t="s">
        <v>3</v>
      </c>
      <c r="C4" s="32" t="s">
        <v>4</v>
      </c>
    </row>
    <row r="5" spans="2:3">
      <c r="B5" s="16" t="s">
        <v>5</v>
      </c>
      <c r="C5" s="18" t="s">
        <v>6</v>
      </c>
    </row>
    <row r="6" spans="2:3" ht="18" customHeight="1">
      <c r="B6" s="16" t="s">
        <v>7</v>
      </c>
      <c r="C6" s="37" t="s">
        <v>8</v>
      </c>
    </row>
    <row r="9" spans="2:3" ht="15.75">
      <c r="B9" s="39" t="s">
        <v>9</v>
      </c>
    </row>
    <row r="10" spans="2:3">
      <c r="B10" s="16" t="s">
        <v>1</v>
      </c>
      <c r="C10" s="34" t="s">
        <v>10</v>
      </c>
    </row>
    <row r="11" spans="2:3">
      <c r="B11" s="16" t="s">
        <v>3</v>
      </c>
      <c r="C11" s="32" t="s">
        <v>11</v>
      </c>
    </row>
    <row r="12" spans="2:3">
      <c r="B12" s="16" t="s">
        <v>5</v>
      </c>
      <c r="C12" s="18" t="s">
        <v>12</v>
      </c>
    </row>
    <row r="13" spans="2:3">
      <c r="B13" s="16" t="s">
        <v>7</v>
      </c>
      <c r="C13" s="18" t="s">
        <v>13</v>
      </c>
    </row>
    <row r="14" spans="2:3">
      <c r="B14" s="16"/>
      <c r="C14" s="18"/>
    </row>
    <row r="15" spans="2:3" ht="15.75">
      <c r="B15" s="39" t="s">
        <v>14</v>
      </c>
    </row>
    <row r="17" spans="2:3" ht="45">
      <c r="B17" s="15" t="s">
        <v>15</v>
      </c>
      <c r="C17" s="17" t="s">
        <v>16</v>
      </c>
    </row>
    <row r="18" spans="2:3" ht="60">
      <c r="B18" s="15" t="s">
        <v>17</v>
      </c>
      <c r="C18" s="17" t="s">
        <v>18</v>
      </c>
    </row>
    <row r="19" spans="2:3" ht="60">
      <c r="B19" s="15" t="s">
        <v>19</v>
      </c>
      <c r="C19" s="17" t="s">
        <v>20</v>
      </c>
    </row>
    <row r="20" spans="2:3" ht="48" customHeight="1">
      <c r="B20" s="15" t="s">
        <v>21</v>
      </c>
      <c r="C20" s="17" t="s">
        <v>22</v>
      </c>
    </row>
    <row r="21" spans="2:3" ht="30">
      <c r="B21" s="15" t="s">
        <v>23</v>
      </c>
      <c r="C21" s="17" t="s">
        <v>24</v>
      </c>
    </row>
    <row r="22" spans="2:3" ht="103.5" customHeight="1">
      <c r="B22" s="15" t="s">
        <v>25</v>
      </c>
      <c r="C22" s="17" t="s">
        <v>26</v>
      </c>
    </row>
    <row r="23" spans="2:3" ht="15.75">
      <c r="B23" s="39" t="s">
        <v>27</v>
      </c>
    </row>
    <row r="24" spans="2:3">
      <c r="B24" s="15"/>
      <c r="C24" s="17"/>
    </row>
    <row r="25" spans="2:3" ht="58.5" customHeight="1">
      <c r="B25" s="15" t="s">
        <v>15</v>
      </c>
      <c r="C25" s="31" t="s">
        <v>28</v>
      </c>
    </row>
    <row r="26" spans="2:3" ht="60" customHeight="1">
      <c r="B26" s="15" t="s">
        <v>17</v>
      </c>
      <c r="C26" s="31" t="s">
        <v>29</v>
      </c>
    </row>
    <row r="27" spans="2:3" ht="60">
      <c r="B27" s="15" t="s">
        <v>19</v>
      </c>
      <c r="C27" s="31" t="s">
        <v>30</v>
      </c>
    </row>
    <row r="28" spans="2:3">
      <c r="C28" s="31"/>
    </row>
    <row r="29" spans="2:3">
      <c r="C29" s="31"/>
    </row>
    <row r="30" spans="2:3">
      <c r="C30" s="31"/>
    </row>
    <row r="31" spans="2:3">
      <c r="C31" s="31"/>
    </row>
    <row r="32" spans="2:3">
      <c r="C32" s="31"/>
    </row>
    <row r="33" spans="3:3">
      <c r="C33" s="31"/>
    </row>
    <row r="34" spans="3:3">
      <c r="C34" s="31"/>
    </row>
    <row r="35" spans="3:3">
      <c r="C35" s="31"/>
    </row>
    <row r="36" spans="3:3">
      <c r="C36" s="31"/>
    </row>
  </sheetData>
  <phoneticPr fontId="5" type="noConversion"/>
  <hyperlinks>
    <hyperlink ref="C4" r:id="rId1" xr:uid="{FF33331F-F8AC-45AC-969D-E0D3AEA1E804}"/>
  </hyperlinks>
  <pageMargins left="0.75" right="0.75" top="1" bottom="1" header="0.5" footer="0.5"/>
  <pageSetup paperSize="8" scale="75"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168"/>
  <sheetViews>
    <sheetView tabSelected="1" zoomScale="72" workbookViewId="0">
      <selection activeCell="M35" sqref="M35"/>
    </sheetView>
  </sheetViews>
  <sheetFormatPr defaultColWidth="8.88671875" defaultRowHeight="15"/>
  <cols>
    <col min="1" max="1" width="2.77734375" style="4" customWidth="1"/>
    <col min="2" max="2" width="9.88671875" style="5" customWidth="1"/>
    <col min="3" max="6" width="23" style="3" customWidth="1"/>
    <col min="7" max="7" width="23.77734375" style="3" customWidth="1"/>
    <col min="8" max="8" width="12.21875" style="5" customWidth="1"/>
    <col min="9" max="9" width="12.21875" style="11" customWidth="1"/>
    <col min="10" max="10" width="2.77734375" style="4" customWidth="1"/>
    <col min="11" max="11" width="25.77734375" style="4" customWidth="1"/>
    <col min="12" max="16" width="12.88671875" style="5" customWidth="1"/>
    <col min="17" max="16384" width="8.88671875" style="4"/>
  </cols>
  <sheetData>
    <row r="2" spans="1:20" s="19" customFormat="1" ht="18.75">
      <c r="B2" s="21" t="s">
        <v>31</v>
      </c>
      <c r="C2" s="21"/>
      <c r="D2" s="21"/>
      <c r="E2" s="21"/>
      <c r="F2" s="21"/>
      <c r="G2" s="21"/>
      <c r="H2" s="20"/>
      <c r="I2" s="22"/>
      <c r="L2" s="20"/>
      <c r="M2" s="20"/>
      <c r="N2" s="20"/>
      <c r="O2" s="20"/>
      <c r="P2" s="20"/>
    </row>
    <row r="3" spans="1:20" s="23" customFormat="1" ht="15.75">
      <c r="A3" s="40"/>
      <c r="B3" s="36" t="s">
        <v>32</v>
      </c>
      <c r="C3" s="36"/>
      <c r="D3" s="36"/>
      <c r="E3" s="36"/>
      <c r="F3" s="36"/>
      <c r="G3" s="30"/>
      <c r="H3" s="41"/>
      <c r="I3" s="41"/>
      <c r="J3" s="40"/>
      <c r="K3" s="26" t="s">
        <v>33</v>
      </c>
      <c r="L3" s="42">
        <v>2023</v>
      </c>
      <c r="M3" s="42">
        <v>2029</v>
      </c>
      <c r="N3" s="43"/>
      <c r="O3" s="43"/>
      <c r="P3" s="43"/>
      <c r="Q3" s="40"/>
      <c r="R3" s="40"/>
      <c r="S3" s="40"/>
      <c r="T3" s="40"/>
    </row>
    <row r="4" spans="1:20" s="23" customFormat="1" ht="15" customHeight="1">
      <c r="A4" s="40"/>
      <c r="B4" s="82" t="s">
        <v>34</v>
      </c>
      <c r="C4" s="82"/>
      <c r="D4" s="82"/>
      <c r="E4" s="82"/>
      <c r="F4" s="82"/>
      <c r="G4" s="40"/>
      <c r="H4" s="40"/>
      <c r="I4" s="40"/>
      <c r="J4" s="40"/>
      <c r="K4" s="24" t="s">
        <v>35</v>
      </c>
      <c r="L4" s="25">
        <f>SUM(L13:L90)</f>
        <v>66</v>
      </c>
      <c r="M4" s="25">
        <f>SUM(L13:L90)</f>
        <v>66</v>
      </c>
      <c r="N4" s="43"/>
      <c r="O4" s="43"/>
      <c r="P4" s="43"/>
      <c r="Q4" s="40"/>
      <c r="R4" s="40"/>
      <c r="S4" s="40"/>
      <c r="T4" s="40"/>
    </row>
    <row r="5" spans="1:20" s="23" customFormat="1" ht="15" customHeight="1">
      <c r="A5" s="40"/>
      <c r="B5" s="82"/>
      <c r="C5" s="82"/>
      <c r="D5" s="82"/>
      <c r="E5" s="82"/>
      <c r="F5" s="82"/>
      <c r="G5" s="29"/>
      <c r="H5" s="25"/>
      <c r="I5" s="25"/>
      <c r="J5" s="40"/>
      <c r="K5" s="24" t="s">
        <v>36</v>
      </c>
      <c r="L5" s="25">
        <f>SUM(H13:H144)</f>
        <v>215581</v>
      </c>
      <c r="M5" s="25">
        <f>SUM(I13:I144)</f>
        <v>226388.94387580693</v>
      </c>
      <c r="N5" s="61"/>
      <c r="O5" s="43"/>
      <c r="P5" s="43"/>
      <c r="Q5" s="40"/>
      <c r="R5" s="40"/>
      <c r="S5" s="40"/>
      <c r="T5" s="40"/>
    </row>
    <row r="6" spans="1:20" s="23" customFormat="1" ht="15.75" customHeight="1">
      <c r="A6" s="40"/>
      <c r="B6" s="82"/>
      <c r="C6" s="82"/>
      <c r="D6" s="82"/>
      <c r="E6" s="82"/>
      <c r="F6" s="82"/>
      <c r="G6" s="40"/>
      <c r="H6" s="40"/>
      <c r="I6" s="40"/>
      <c r="J6" s="40"/>
      <c r="K6" s="24" t="s">
        <v>37</v>
      </c>
      <c r="L6" s="25">
        <f>L5/L4</f>
        <v>3266.378787878788</v>
      </c>
      <c r="M6" s="25">
        <f>M5/M4</f>
        <v>3430.1355132698018</v>
      </c>
      <c r="N6" s="43"/>
      <c r="O6" s="43"/>
      <c r="P6" s="43"/>
      <c r="Q6" s="40"/>
      <c r="R6" s="40"/>
      <c r="S6" s="40"/>
      <c r="T6" s="40"/>
    </row>
    <row r="7" spans="1:20" s="23" customFormat="1" ht="15.75" customHeight="1">
      <c r="A7" s="40"/>
      <c r="B7" s="44"/>
      <c r="C7" s="44"/>
      <c r="D7" s="44"/>
      <c r="E7" s="44"/>
      <c r="F7" s="44"/>
      <c r="G7" s="40"/>
      <c r="H7" s="40"/>
      <c r="I7" s="40"/>
      <c r="J7" s="40"/>
      <c r="K7" s="29"/>
      <c r="L7" s="25"/>
      <c r="M7" s="25"/>
      <c r="N7" s="43"/>
      <c r="O7" s="43"/>
      <c r="P7" s="43"/>
      <c r="Q7" s="40"/>
      <c r="R7" s="40"/>
      <c r="S7" s="40"/>
      <c r="T7" s="40"/>
    </row>
    <row r="8" spans="1:20" s="23" customFormat="1" ht="15.75" customHeight="1">
      <c r="A8" s="40"/>
      <c r="B8" s="86" t="s">
        <v>38</v>
      </c>
      <c r="C8" s="86"/>
      <c r="D8" s="86"/>
      <c r="E8" s="86"/>
      <c r="F8" s="86"/>
      <c r="G8" s="40"/>
      <c r="H8" s="40"/>
      <c r="I8" s="40"/>
      <c r="J8" s="40"/>
      <c r="K8" s="29"/>
      <c r="L8" s="25"/>
      <c r="M8" s="25"/>
      <c r="N8" s="43"/>
      <c r="O8" s="43"/>
      <c r="P8" s="33" t="s">
        <v>39</v>
      </c>
      <c r="Q8" s="40"/>
      <c r="R8" s="40"/>
      <c r="S8" s="40"/>
      <c r="T8" s="40"/>
    </row>
    <row r="9" spans="1:20">
      <c r="L9" s="4"/>
      <c r="M9" s="4"/>
    </row>
    <row r="10" spans="1:20" ht="51" customHeight="1">
      <c r="B10" s="14" t="s">
        <v>40</v>
      </c>
      <c r="C10" s="14" t="s">
        <v>41</v>
      </c>
      <c r="D10" s="14" t="s">
        <v>42</v>
      </c>
      <c r="E10" s="14" t="s">
        <v>43</v>
      </c>
      <c r="F10" s="14" t="s">
        <v>44</v>
      </c>
      <c r="G10" s="14" t="s">
        <v>45</v>
      </c>
      <c r="H10" s="14" t="s">
        <v>46</v>
      </c>
      <c r="I10" s="14" t="s">
        <v>47</v>
      </c>
      <c r="J10" s="27"/>
      <c r="K10" s="14" t="s">
        <v>48</v>
      </c>
      <c r="L10" s="28" t="s">
        <v>49</v>
      </c>
      <c r="M10" s="83" t="s">
        <v>50</v>
      </c>
      <c r="N10" s="84"/>
      <c r="O10" s="84"/>
      <c r="P10" s="85"/>
    </row>
    <row r="11" spans="1:20" ht="15.75" thickBot="1"/>
    <row r="12" spans="1:20" s="2" customFormat="1" ht="32.25" thickBot="1">
      <c r="A12" s="45"/>
      <c r="B12" s="38" t="s">
        <v>51</v>
      </c>
      <c r="C12" s="46" t="s">
        <v>52</v>
      </c>
      <c r="D12" s="46" t="s">
        <v>53</v>
      </c>
      <c r="E12" s="46" t="s">
        <v>54</v>
      </c>
      <c r="F12" s="46" t="s">
        <v>55</v>
      </c>
      <c r="G12" s="46" t="s">
        <v>56</v>
      </c>
      <c r="H12" s="38" t="s">
        <v>57</v>
      </c>
      <c r="I12" s="38" t="s">
        <v>58</v>
      </c>
      <c r="J12" s="45"/>
      <c r="K12" s="47" t="s">
        <v>59</v>
      </c>
      <c r="L12" s="38" t="s">
        <v>60</v>
      </c>
      <c r="M12" s="38" t="s">
        <v>57</v>
      </c>
      <c r="N12" s="38" t="s">
        <v>61</v>
      </c>
      <c r="O12" s="38" t="s">
        <v>58</v>
      </c>
      <c r="P12" s="38" t="s">
        <v>62</v>
      </c>
      <c r="Q12" s="45"/>
      <c r="R12" s="45"/>
      <c r="S12" s="45"/>
      <c r="T12" s="45"/>
    </row>
    <row r="13" spans="1:20" s="2" customFormat="1" ht="15.75">
      <c r="A13" s="48"/>
      <c r="B13" s="52" t="s">
        <v>63</v>
      </c>
      <c r="C13" s="8"/>
      <c r="D13" s="9" t="s">
        <v>64</v>
      </c>
      <c r="E13" s="9" t="s">
        <v>65</v>
      </c>
      <c r="F13" s="9"/>
      <c r="G13" s="8" t="s">
        <v>66</v>
      </c>
      <c r="H13" s="53">
        <v>1464</v>
      </c>
      <c r="I13" s="62">
        <v>1493.4062123820991</v>
      </c>
      <c r="J13" s="45"/>
      <c r="K13" s="81" t="s">
        <v>67</v>
      </c>
      <c r="L13" s="49">
        <v>3</v>
      </c>
      <c r="M13" s="12">
        <f>IF(K13="",0,(SUMIF($G$13:$G$108,K13,$H$13:$H$108)))</f>
        <v>10158</v>
      </c>
      <c r="N13" s="13">
        <f>IF(K13="",-1,(-($L$6-(M13/L13))/$L$6))</f>
        <v>3.662196575765022E-2</v>
      </c>
      <c r="O13" s="12">
        <f>IF(K13="",0,(SUMIF($G$13:$G$108,K13,$I$13:$I$108)))</f>
        <v>10633.7106971884</v>
      </c>
      <c r="P13" s="13">
        <f>IF(K13="",-1,(-($M$6-(O13/L13))/$M$6))</f>
        <v>3.3361573816436813E-2</v>
      </c>
      <c r="Q13" s="50"/>
      <c r="R13" s="45"/>
      <c r="S13" s="45"/>
      <c r="T13" s="45"/>
    </row>
    <row r="14" spans="1:20" s="2" customFormat="1" ht="15.75">
      <c r="A14" s="48"/>
      <c r="B14" s="52" t="s">
        <v>68</v>
      </c>
      <c r="C14" s="8"/>
      <c r="D14" s="9" t="s">
        <v>64</v>
      </c>
      <c r="E14" s="9" t="s">
        <v>65</v>
      </c>
      <c r="F14" s="9"/>
      <c r="G14" s="8" t="s">
        <v>66</v>
      </c>
      <c r="H14" s="53">
        <v>1468</v>
      </c>
      <c r="I14" s="63">
        <v>2570.3457022144084</v>
      </c>
      <c r="J14" s="45"/>
      <c r="K14" s="79" t="s">
        <v>69</v>
      </c>
      <c r="L14" s="49">
        <v>3</v>
      </c>
      <c r="M14" s="12">
        <f>IF(K14="",0,(SUMIF($G$13:$G$114,K14,$H$13:$H$114)))</f>
        <v>10212</v>
      </c>
      <c r="N14" s="13">
        <f>IF(K14="",-1,(-($L$6-(M14/L14))/$L$6))</f>
        <v>4.213265547520418E-2</v>
      </c>
      <c r="O14" s="12">
        <f>IF(K14="",0,(SUMIF($G$13:$G$114,K14,$I$13:$I$114)))</f>
        <v>10365.799970068854</v>
      </c>
      <c r="P14" s="13">
        <f>IF(K14="",-1,(-($M$6-(O14/L14))/$M$6))</f>
        <v>7.3265745107137202E-3</v>
      </c>
      <c r="Q14" s="50"/>
      <c r="R14" s="45"/>
      <c r="S14" s="45"/>
      <c r="T14" s="51"/>
    </row>
    <row r="15" spans="1:20" s="2" customFormat="1" ht="15.75">
      <c r="A15" s="48"/>
      <c r="B15" s="52" t="s">
        <v>70</v>
      </c>
      <c r="C15" s="8"/>
      <c r="D15" s="9" t="s">
        <v>64</v>
      </c>
      <c r="E15" s="9" t="s">
        <v>65</v>
      </c>
      <c r="F15" s="9"/>
      <c r="G15" s="8" t="s">
        <v>66</v>
      </c>
      <c r="H15" s="53">
        <v>2195</v>
      </c>
      <c r="I15" s="63">
        <v>2440.5598931455324</v>
      </c>
      <c r="J15" s="45"/>
      <c r="K15" s="79" t="s">
        <v>71</v>
      </c>
      <c r="L15" s="49">
        <v>3</v>
      </c>
      <c r="M15" s="12">
        <f>IF(K15="",0,(SUMIF($G$13:$G$84,K15,$H$13:$H$84)))</f>
        <v>9385</v>
      </c>
      <c r="N15" s="13">
        <f>IF(K15="",-1,(-($L$6-(M15/L15))/$L$6))</f>
        <v>-4.2262537051038808E-2</v>
      </c>
      <c r="O15" s="12">
        <f>IF(K15="",0,(SUMIF($G$13:$G$84,K15,$I$13:$I$84)))</f>
        <v>9574.2706841544405</v>
      </c>
      <c r="P15" s="13">
        <f>IF(K15="",-1,(-($M$6-(O15/L15))/$M$6))</f>
        <v>-6.9592571769106062E-2</v>
      </c>
      <c r="Q15" s="50"/>
      <c r="R15" s="45"/>
      <c r="S15" s="45"/>
      <c r="T15" s="51"/>
    </row>
    <row r="16" spans="1:20" s="2" customFormat="1" ht="15.75">
      <c r="A16" s="48"/>
      <c r="B16" s="52" t="s">
        <v>72</v>
      </c>
      <c r="C16" s="8"/>
      <c r="D16" s="9" t="s">
        <v>64</v>
      </c>
      <c r="E16" s="9" t="s">
        <v>73</v>
      </c>
      <c r="F16" s="9"/>
      <c r="G16" s="8" t="s">
        <v>66</v>
      </c>
      <c r="H16" s="53">
        <v>1091</v>
      </c>
      <c r="I16" s="63">
        <v>1112.478885172814</v>
      </c>
      <c r="J16" s="45"/>
      <c r="K16" s="79" t="s">
        <v>74</v>
      </c>
      <c r="L16" s="60">
        <v>3</v>
      </c>
      <c r="M16" s="12">
        <f>IF(K16="",0,(SUMIF($G$13:$G$144,K16,$H$13:$H$144)))</f>
        <v>9893</v>
      </c>
      <c r="N16" s="13">
        <f>IF(K16="",-1,(-($L$6-(M16/L16))/$L$6))</f>
        <v>9.5787662178020445E-3</v>
      </c>
      <c r="O16" s="12">
        <f>IF(K16="",0,(SUMIF($G$13:$G$144,K16,$I$13:$I$144)))</f>
        <v>10130.14873042306</v>
      </c>
      <c r="P16" s="13">
        <f>IF(K16="",-1,(-($M$6-(O16/L16))/$M$6))</f>
        <v>-1.5573515853467343E-2</v>
      </c>
      <c r="Q16" s="50"/>
      <c r="R16" s="45"/>
      <c r="S16" s="45"/>
      <c r="T16" s="51"/>
    </row>
    <row r="17" spans="1:20" s="2" customFormat="1" ht="15.75">
      <c r="A17" s="48"/>
      <c r="B17" s="52" t="s">
        <v>75</v>
      </c>
      <c r="C17" s="8"/>
      <c r="D17" s="9" t="s">
        <v>64</v>
      </c>
      <c r="E17" s="9" t="s">
        <v>73</v>
      </c>
      <c r="F17" s="9"/>
      <c r="G17" s="8" t="s">
        <v>66</v>
      </c>
      <c r="H17" s="53">
        <v>2060</v>
      </c>
      <c r="I17" s="63">
        <v>2102.1237737452316</v>
      </c>
      <c r="J17" s="45"/>
      <c r="K17" s="79" t="s">
        <v>76</v>
      </c>
      <c r="L17" s="49">
        <v>3</v>
      </c>
      <c r="M17" s="12">
        <f>IF(K17="",0,(SUMIF($G$13:$G$84,K17,$H$13:$H$84)))</f>
        <v>9268</v>
      </c>
      <c r="N17" s="13">
        <f>IF(K17="",-1,(-($L$6-(M17/L17))/$L$6))</f>
        <v>-5.4202364772405719E-2</v>
      </c>
      <c r="O17" s="12">
        <f>IF(K17="",0,(SUMIF($G$13:$G$84,K17,$I$13:$I$84)))</f>
        <v>9529.4688306392454</v>
      </c>
      <c r="P17" s="13">
        <f>IF(K17="",-1,(-($M$6-(O17/L17))/$M$6))</f>
        <v>-7.3946321384524547E-2</v>
      </c>
      <c r="Q17" s="50"/>
      <c r="R17" s="45"/>
      <c r="S17" s="45"/>
      <c r="T17" s="51"/>
    </row>
    <row r="18" spans="1:20" s="2" customFormat="1" ht="15.75">
      <c r="A18" s="45"/>
      <c r="B18" s="52" t="s">
        <v>77</v>
      </c>
      <c r="C18" s="8"/>
      <c r="D18" s="9" t="s">
        <v>64</v>
      </c>
      <c r="E18" s="9" t="s">
        <v>73</v>
      </c>
      <c r="F18" s="9"/>
      <c r="G18" s="8" t="s">
        <v>66</v>
      </c>
      <c r="H18" s="53">
        <v>2134</v>
      </c>
      <c r="I18" s="63">
        <v>2134</v>
      </c>
      <c r="J18" s="45"/>
      <c r="K18" s="79" t="s">
        <v>78</v>
      </c>
      <c r="L18" s="49">
        <v>3</v>
      </c>
      <c r="M18" s="12">
        <f>IF(K18="",0,(SUMIF($G$13:$G$84,K18,$H$13:$H$84)))</f>
        <v>9065</v>
      </c>
      <c r="N18" s="13">
        <f>IF(K18="",-1,(-($L$6-(M18/L18))/$L$6))</f>
        <v>-7.4918476118025323E-2</v>
      </c>
      <c r="O18" s="12">
        <f>IF(K18="",0,(SUMIF($G$13:$G$84,K18,$I$13:$I$84)))</f>
        <v>9358.8658142948789</v>
      </c>
      <c r="P18" s="13">
        <f>IF(K18="",-1,(-($M$6-(O18/L18))/$M$6))</f>
        <v>-9.0525162627032627E-2</v>
      </c>
      <c r="Q18" s="50"/>
      <c r="R18" s="45"/>
      <c r="S18" s="45"/>
      <c r="T18" s="51"/>
    </row>
    <row r="19" spans="1:20" ht="15.75">
      <c r="A19" s="7"/>
      <c r="B19" s="52" t="s">
        <v>79</v>
      </c>
      <c r="C19" s="8"/>
      <c r="D19" s="9" t="s">
        <v>80</v>
      </c>
      <c r="E19" s="9" t="s">
        <v>73</v>
      </c>
      <c r="F19" s="9"/>
      <c r="G19" s="8" t="s">
        <v>81</v>
      </c>
      <c r="H19" s="53">
        <v>1042</v>
      </c>
      <c r="I19" s="63">
        <v>1063.1271054930617</v>
      </c>
      <c r="K19" s="79" t="s">
        <v>82</v>
      </c>
      <c r="L19" s="60">
        <v>3</v>
      </c>
      <c r="M19" s="12">
        <f>IF(K19="",0,(SUMIF($G$13:$G$144,K19,$H$13:$H$144)))</f>
        <v>10630</v>
      </c>
      <c r="N19" s="13">
        <f>IF(K19="",-1,(-($L$6-(M19/L19))/$L$6))</f>
        <v>8.4789475881455245E-2</v>
      </c>
      <c r="O19" s="12">
        <f>IF(K19="",0,(SUMIF($G$13:$G$132,K19,$I$13:$I$132)))</f>
        <v>11148.327381231327</v>
      </c>
      <c r="P19" s="13">
        <f>IF(K19="",-1,(-($M$6-(O19/L19))/$M$6))</f>
        <v>8.3370937591529942E-2</v>
      </c>
      <c r="Q19" s="6"/>
      <c r="T19" s="35"/>
    </row>
    <row r="20" spans="1:20" ht="15.75">
      <c r="A20" s="7"/>
      <c r="B20" s="52" t="s">
        <v>83</v>
      </c>
      <c r="C20" s="8"/>
      <c r="D20" s="9" t="s">
        <v>80</v>
      </c>
      <c r="E20" s="9" t="s">
        <v>84</v>
      </c>
      <c r="F20" s="9"/>
      <c r="G20" s="8" t="s">
        <v>81</v>
      </c>
      <c r="H20" s="53">
        <v>2283</v>
      </c>
      <c r="I20" s="63">
        <v>2290.2717762947464</v>
      </c>
      <c r="K20" s="78" t="s">
        <v>85</v>
      </c>
      <c r="L20" s="49">
        <v>3</v>
      </c>
      <c r="M20" s="12">
        <f>IF(K20="",0,(SUMIF($G$13:$G$84,K20,$H$13:$H$84)))</f>
        <v>9334</v>
      </c>
      <c r="N20" s="13">
        <f>IF(K20="",-1,(-($L$6-(M20/L20))/$L$6))</f>
        <v>-4.7467077339839771E-2</v>
      </c>
      <c r="O20" s="12">
        <f>IF(K20="",0,(SUMIF($G$13:$G$84,K20,$I$13:$I$84)))</f>
        <v>9535.0766077581466</v>
      </c>
      <c r="P20" s="13">
        <f>IF(K20="",-1,(-($M$6-(O20/L20))/$M$6))</f>
        <v>-7.3401369433675326E-2</v>
      </c>
      <c r="Q20" s="6"/>
      <c r="T20" s="35"/>
    </row>
    <row r="21" spans="1:20" ht="15.75">
      <c r="A21" s="7"/>
      <c r="B21" s="52" t="s">
        <v>86</v>
      </c>
      <c r="C21" s="8"/>
      <c r="D21" s="9" t="s">
        <v>80</v>
      </c>
      <c r="E21" s="9" t="s">
        <v>87</v>
      </c>
      <c r="F21" s="9"/>
      <c r="G21" s="8" t="s">
        <v>81</v>
      </c>
      <c r="H21" s="53">
        <v>1786</v>
      </c>
      <c r="I21" s="63">
        <v>2304.7465742329478</v>
      </c>
      <c r="K21" s="79" t="s">
        <v>88</v>
      </c>
      <c r="L21" s="49">
        <v>3</v>
      </c>
      <c r="M21" s="12">
        <f>IF(K21="",0,(SUMIF($G$13:$G$102,K21,$H$13:$H$102)))</f>
        <v>9949</v>
      </c>
      <c r="N21" s="13">
        <f>IF(K21="",-1,(-($L$6-(M21/L21))/$L$6))</f>
        <v>1.5293555554524762E-2</v>
      </c>
      <c r="O21" s="12">
        <f>IF(K21="",0,(SUMIF($G$13:$G$102,K21,$I$13:$I$102)))</f>
        <v>10258.236017706411</v>
      </c>
      <c r="P21" s="13">
        <f>IF(K21="",-1,(-($M$6-(O21/L21))/$M$6))</f>
        <v>-3.1262634744836917E-3</v>
      </c>
      <c r="Q21" s="6"/>
      <c r="T21" s="35"/>
    </row>
    <row r="22" spans="1:20" ht="15.75">
      <c r="A22" s="7"/>
      <c r="B22" s="52" t="s">
        <v>89</v>
      </c>
      <c r="C22" s="8"/>
      <c r="D22" s="9" t="s">
        <v>64</v>
      </c>
      <c r="E22" s="9" t="s">
        <v>84</v>
      </c>
      <c r="F22" s="9"/>
      <c r="G22" s="8" t="s">
        <v>81</v>
      </c>
      <c r="H22" s="53">
        <v>2492</v>
      </c>
      <c r="I22" s="63">
        <v>2513.1030231007671</v>
      </c>
      <c r="K22" s="79" t="s">
        <v>90</v>
      </c>
      <c r="L22" s="60">
        <v>3</v>
      </c>
      <c r="M22" s="12">
        <f>IF(K22="",0,(SUMIF($G$13:$G$120,K22,$H$13:$H$120)))</f>
        <v>10428</v>
      </c>
      <c r="N22" s="13">
        <f>IF(K22="",-1,(-($L$6-(M22/L22))/$L$6))</f>
        <v>6.4175414345420012E-2</v>
      </c>
      <c r="O22" s="12">
        <f>IF(K22="",0,(SUMIF($G$13:$G$120,K22,$I$13:$I$120)))</f>
        <v>11264.299891512033</v>
      </c>
      <c r="P22" s="13">
        <f>IF(K22="",-1,(-($M$6-(O22/L22))/$M$6))</f>
        <v>9.4640901497431609E-2</v>
      </c>
      <c r="Q22" s="6"/>
      <c r="T22" s="35"/>
    </row>
    <row r="23" spans="1:20" ht="15.75">
      <c r="A23" s="7"/>
      <c r="B23" s="52" t="s">
        <v>91</v>
      </c>
      <c r="C23" s="8"/>
      <c r="D23" s="9" t="s">
        <v>64</v>
      </c>
      <c r="E23" s="9" t="s">
        <v>84</v>
      </c>
      <c r="F23" s="9"/>
      <c r="G23" s="8" t="s">
        <v>81</v>
      </c>
      <c r="H23" s="53">
        <v>1858</v>
      </c>
      <c r="I23" s="63">
        <v>1921.2173248923859</v>
      </c>
      <c r="K23" s="79" t="s">
        <v>92</v>
      </c>
      <c r="L23" s="49">
        <v>3</v>
      </c>
      <c r="M23" s="12">
        <f>IF(K23="",0,(SUMIF($G$13:$G$84,K23,$H$13:$H$84)))</f>
        <v>8914</v>
      </c>
      <c r="N23" s="13">
        <f>IF(K23="",-1,(-($L$6-(M23/L23))/$L$6))</f>
        <v>-9.0327997365259441E-2</v>
      </c>
      <c r="O23" s="12">
        <f>IF(K23="",0,(SUMIF($G$13:$G$84,K23,$I$13:$I$84)))</f>
        <v>9300.1050336307562</v>
      </c>
      <c r="P23" s="13">
        <f>IF(K23="",-1,(-($M$6-(O23/L23))/$M$6))</f>
        <v>-9.6235411336527382E-2</v>
      </c>
      <c r="Q23" s="6"/>
      <c r="T23" s="35"/>
    </row>
    <row r="24" spans="1:20" ht="15.75">
      <c r="A24" s="7"/>
      <c r="B24" s="52" t="s">
        <v>93</v>
      </c>
      <c r="C24" s="8"/>
      <c r="D24" s="9" t="s">
        <v>32</v>
      </c>
      <c r="E24" s="9" t="s">
        <v>73</v>
      </c>
      <c r="F24" s="9"/>
      <c r="G24" s="8" t="s">
        <v>81</v>
      </c>
      <c r="H24" s="53">
        <v>381</v>
      </c>
      <c r="I24" s="63">
        <v>381.96855501070235</v>
      </c>
      <c r="K24" s="78" t="s">
        <v>94</v>
      </c>
      <c r="L24" s="49">
        <v>3</v>
      </c>
      <c r="M24" s="12">
        <f>IF(K24="",0,(SUMIF($G$13:$G$84,K24,$H$13:$H$84)))</f>
        <v>8979</v>
      </c>
      <c r="N24" s="13">
        <f>IF(K24="",-1,(-($L$6-(M24/L24))/$L$6))</f>
        <v>-8.3694759742277872E-2</v>
      </c>
      <c r="O24" s="12">
        <f>IF(K24="",0,(SUMIF($G$13:$G$84,K24,$I$13:$I$84)))</f>
        <v>9893.6340026205908</v>
      </c>
      <c r="P24" s="13">
        <f>IF(K24="",-1,(-($M$6-(O24/L24))/$M$6))</f>
        <v>-3.8557518175191881E-2</v>
      </c>
      <c r="Q24" s="6"/>
      <c r="T24" s="35"/>
    </row>
    <row r="25" spans="1:20" ht="15.75">
      <c r="A25" s="7"/>
      <c r="B25" s="52" t="s">
        <v>95</v>
      </c>
      <c r="C25" s="8"/>
      <c r="D25" s="9" t="s">
        <v>96</v>
      </c>
      <c r="E25" s="9"/>
      <c r="F25" s="9"/>
      <c r="G25" s="8" t="s">
        <v>97</v>
      </c>
      <c r="H25" s="53">
        <v>325</v>
      </c>
      <c r="I25" s="63">
        <v>325.86272188762564</v>
      </c>
      <c r="K25" s="79" t="s">
        <v>98</v>
      </c>
      <c r="L25" s="49">
        <v>3</v>
      </c>
      <c r="M25" s="12">
        <f>IF(K25="",0,(SUMIF($G$13:$G$90,K25,$H$13:$H$90)))</f>
        <v>9989</v>
      </c>
      <c r="N25" s="13">
        <f>IF(K25="",-1,(-($L$6-(M25/L25))/$L$6))</f>
        <v>1.9375547937897971E-2</v>
      </c>
      <c r="O25" s="12">
        <f>IF(K25="",0,(SUMIF($G$13:$G$90,K25,$I$13:$I$90)))</f>
        <v>10981.285047698892</v>
      </c>
      <c r="P25" s="13">
        <f>IF(K25="",-1,(-($M$6-(O25/L25))/$M$6))</f>
        <v>6.7138115993450528E-2</v>
      </c>
      <c r="Q25" s="6"/>
      <c r="T25" s="35"/>
    </row>
    <row r="26" spans="1:20" ht="15.75">
      <c r="A26" s="7"/>
      <c r="B26" s="52" t="s">
        <v>99</v>
      </c>
      <c r="C26" s="8"/>
      <c r="D26" s="9" t="s">
        <v>96</v>
      </c>
      <c r="E26" s="9"/>
      <c r="F26" s="9"/>
      <c r="G26" s="8" t="s">
        <v>97</v>
      </c>
      <c r="H26" s="53">
        <v>2299</v>
      </c>
      <c r="I26" s="63">
        <v>2687.0198498464765</v>
      </c>
      <c r="K26" s="79" t="s">
        <v>100</v>
      </c>
      <c r="L26" s="60">
        <v>3</v>
      </c>
      <c r="M26" s="12">
        <f>IF(K26="",0,(SUMIF($G$13:$G$144,K26,$H$13:$H$144)))</f>
        <v>10014</v>
      </c>
      <c r="N26" s="13">
        <f>IF(K26="",-1,(-($L$6-(M26/L26))/$L$6))</f>
        <v>2.1926793177506333E-2</v>
      </c>
      <c r="O26" s="12">
        <f>IF(K26="",0,(SUMIF($G$13:$G$144,K26,$I$13:$I$144)))</f>
        <v>10720.970101879248</v>
      </c>
      <c r="P26" s="13">
        <f>IF(K26="",-1,(-($M$6-(O26/L26))/$M$6))</f>
        <v>4.184125869120589E-2</v>
      </c>
      <c r="Q26" s="6"/>
      <c r="T26" s="35"/>
    </row>
    <row r="27" spans="1:20" ht="15.75">
      <c r="A27" s="7"/>
      <c r="B27" s="52" t="s">
        <v>101</v>
      </c>
      <c r="C27" s="8"/>
      <c r="D27" s="9" t="s">
        <v>64</v>
      </c>
      <c r="E27" s="9" t="s">
        <v>87</v>
      </c>
      <c r="F27" s="9"/>
      <c r="G27" s="8" t="s">
        <v>97</v>
      </c>
      <c r="H27" s="53">
        <v>2125</v>
      </c>
      <c r="I27" s="63">
        <v>2147.4697063735998</v>
      </c>
      <c r="K27" s="78" t="s">
        <v>97</v>
      </c>
      <c r="L27" s="49">
        <v>3</v>
      </c>
      <c r="M27" s="12">
        <f>IF(K27="",0,(SUMIF($G$13:$G$84,K27,$H$13:$H$84)))</f>
        <v>10178</v>
      </c>
      <c r="N27" s="13">
        <f>IF(K27="",-1,(-($L$6-(M27/L27))/$L$6))</f>
        <v>3.8662961949336827E-2</v>
      </c>
      <c r="O27" s="12">
        <f>IF(K27="",0,(SUMIF($G$13:$G$84,K27,$I$13:$I$84)))</f>
        <v>10824.487463370933</v>
      </c>
      <c r="P27" s="13">
        <f>IF(K27="",-1,(-($M$6-(O27/L27))/$M$6))</f>
        <v>5.190085751183738E-2</v>
      </c>
      <c r="Q27" s="6"/>
      <c r="T27" s="35"/>
    </row>
    <row r="28" spans="1:20" ht="15.75">
      <c r="A28" s="7"/>
      <c r="B28" s="52" t="s">
        <v>102</v>
      </c>
      <c r="C28" s="8"/>
      <c r="D28" s="9" t="s">
        <v>103</v>
      </c>
      <c r="E28" s="9" t="s">
        <v>73</v>
      </c>
      <c r="F28" s="9"/>
      <c r="G28" s="8" t="s">
        <v>97</v>
      </c>
      <c r="H28" s="53">
        <v>1990</v>
      </c>
      <c r="I28" s="63">
        <v>2027.5156803216478</v>
      </c>
      <c r="K28" s="78" t="s">
        <v>104</v>
      </c>
      <c r="L28" s="49">
        <v>3</v>
      </c>
      <c r="M28" s="12">
        <f>IF(K28="",0,(SUMIF($G$13:$G$84,K28,$H$13:$H$84)))</f>
        <v>9726</v>
      </c>
      <c r="N28" s="13">
        <f>IF(K28="",-1,(-($L$6-(M28/L28))/$L$6))</f>
        <v>-7.4635519827814471E-3</v>
      </c>
      <c r="O28" s="12">
        <f>IF(K28="",0,(SUMIF($G$13:$G$84,K28,$I$13:$I$84)))</f>
        <v>10091.617640562195</v>
      </c>
      <c r="P28" s="13">
        <f>IF(K28="",-1,(-($M$6-(O28/L28))/$M$6))</f>
        <v>-1.9317885885088829E-2</v>
      </c>
      <c r="Q28" s="6"/>
      <c r="T28" s="35"/>
    </row>
    <row r="29" spans="1:20" ht="15.75">
      <c r="A29" s="7"/>
      <c r="B29" s="52" t="s">
        <v>105</v>
      </c>
      <c r="C29" s="8"/>
      <c r="D29" s="9" t="s">
        <v>103</v>
      </c>
      <c r="E29" s="9" t="s">
        <v>87</v>
      </c>
      <c r="F29" s="9"/>
      <c r="G29" s="8" t="s">
        <v>97</v>
      </c>
      <c r="H29" s="53">
        <v>1534</v>
      </c>
      <c r="I29" s="63">
        <v>1600.6907167825846</v>
      </c>
      <c r="K29" s="79" t="s">
        <v>106</v>
      </c>
      <c r="L29" s="60">
        <v>3</v>
      </c>
      <c r="M29" s="12">
        <f>IF(K29="",0,(SUMIF($G$13:$G$144,K29,$H$13:$H$144)))</f>
        <v>10473</v>
      </c>
      <c r="N29" s="13">
        <f>IF(K29="",-1,(-($L$6-(M29/L29))/$L$6))</f>
        <v>6.8767655776714981E-2</v>
      </c>
      <c r="O29" s="12">
        <f>IF(K29="",0,(SUMIF($G$13:$G$126,K29,$I$13:$I$126)))</f>
        <v>10883.125022924638</v>
      </c>
      <c r="P29" s="13">
        <f>IF(K29="",-1,(-($M$6-(O29/L29))/$M$6))</f>
        <v>5.7599131853755772E-2</v>
      </c>
      <c r="Q29" s="6"/>
      <c r="T29" s="35"/>
    </row>
    <row r="30" spans="1:20" ht="15.75">
      <c r="A30" s="7"/>
      <c r="B30" s="52" t="s">
        <v>107</v>
      </c>
      <c r="C30" s="8"/>
      <c r="D30" s="9" t="s">
        <v>103</v>
      </c>
      <c r="E30" s="9" t="s">
        <v>87</v>
      </c>
      <c r="F30" s="9"/>
      <c r="G30" s="8" t="s">
        <v>97</v>
      </c>
      <c r="H30" s="53">
        <v>1905</v>
      </c>
      <c r="I30" s="63">
        <v>2035.9287881589999</v>
      </c>
      <c r="K30" s="78" t="s">
        <v>81</v>
      </c>
      <c r="L30" s="49">
        <v>3</v>
      </c>
      <c r="M30" s="12">
        <f>IF(K30="",0,(SUMIF($G$13:$G$84,K30,$H$13:$H$84)))</f>
        <v>9842</v>
      </c>
      <c r="N30" s="13">
        <f>IF(K30="",-1,(-($L$6-(M30/L30))/$L$6))</f>
        <v>4.3742259290010842E-3</v>
      </c>
      <c r="O30" s="12">
        <f>IF(K30="",0,(SUMIF($G$13:$G$84,K30,$I$13:$I$84)))</f>
        <v>10474.434359024612</v>
      </c>
      <c r="P30" s="13">
        <f>IF(K30="",-1,(-($M$6-(O30/L30))/$M$6))</f>
        <v>1.7883435265970977E-2</v>
      </c>
      <c r="Q30" s="6"/>
      <c r="T30" s="35"/>
    </row>
    <row r="31" spans="1:20" ht="15.75">
      <c r="A31" s="7"/>
      <c r="B31" s="52" t="s">
        <v>108</v>
      </c>
      <c r="C31" s="8"/>
      <c r="D31" s="9"/>
      <c r="E31" s="9"/>
      <c r="F31" s="9"/>
      <c r="G31" s="8" t="s">
        <v>104</v>
      </c>
      <c r="H31" s="53">
        <v>1496</v>
      </c>
      <c r="I31" s="63">
        <v>1523.1846195301503</v>
      </c>
      <c r="K31" s="79" t="s">
        <v>109</v>
      </c>
      <c r="L31" s="49">
        <v>3</v>
      </c>
      <c r="M31" s="12">
        <f>IF(K31="",0,(SUMIF($G$13:$G$144,K31,$H$13:$H$144)))</f>
        <v>9659</v>
      </c>
      <c r="N31" s="13">
        <f>IF(K31="",-1,(-($L$6-(M31/L31))/$L$6))</f>
        <v>-1.4300889224931775E-2</v>
      </c>
      <c r="O31" s="12">
        <f>IF(K31="",0,(SUMIF($G$13:$G$96,K31,$I$13:$I$96)))</f>
        <v>10172.376529871979</v>
      </c>
      <c r="P31" s="13">
        <f>IF(K31="",-1,(-($M$6-(O31/L31))/$M$6))</f>
        <v>-1.1469907382260995E-2</v>
      </c>
      <c r="Q31" s="6"/>
      <c r="T31" s="35"/>
    </row>
    <row r="32" spans="1:20" ht="15.75">
      <c r="A32" s="7"/>
      <c r="B32" s="52" t="s">
        <v>110</v>
      </c>
      <c r="C32" s="8"/>
      <c r="D32" s="9"/>
      <c r="E32" s="9"/>
      <c r="F32" s="9"/>
      <c r="G32" s="8" t="s">
        <v>104</v>
      </c>
      <c r="H32" s="53">
        <v>1526</v>
      </c>
      <c r="I32" s="63">
        <v>1546.4643730872297</v>
      </c>
      <c r="K32" s="78" t="s">
        <v>111</v>
      </c>
      <c r="L32" s="49">
        <v>3</v>
      </c>
      <c r="M32" s="12">
        <f>IF(K32="",0,(SUMIF($G$13:$G$84,K32,$H$13:$H$84)))</f>
        <v>8318</v>
      </c>
      <c r="N32" s="13">
        <f>IF(K32="",-1,(-($L$6-(M32/L32))/$L$6))</f>
        <v>-0.15114968387752176</v>
      </c>
      <c r="O32" s="12">
        <f>IF(K32="",0,(SUMIF($G$13:$G$84,K32,$I$13:$I$84)))</f>
        <v>8528.6732671286081</v>
      </c>
      <c r="P32" s="13">
        <f>IF(K32="",-1,(-($M$6-(O32/L32))/$M$6))</f>
        <v>-0.17120152307543601</v>
      </c>
      <c r="Q32" s="6"/>
      <c r="T32" s="35"/>
    </row>
    <row r="33" spans="1:20" ht="15.75">
      <c r="A33" s="7"/>
      <c r="B33" s="52" t="s">
        <v>112</v>
      </c>
      <c r="C33" s="8"/>
      <c r="D33" s="9"/>
      <c r="E33" s="9"/>
      <c r="F33" s="9"/>
      <c r="G33" s="8" t="s">
        <v>104</v>
      </c>
      <c r="H33" s="53">
        <v>1769</v>
      </c>
      <c r="I33" s="64">
        <v>1769</v>
      </c>
      <c r="K33" s="78" t="s">
        <v>66</v>
      </c>
      <c r="L33" s="49">
        <v>3</v>
      </c>
      <c r="M33" s="12">
        <f>IF(K33="",0,(SUMIF($G$13:$G$84,K33,$H$13:$H$84)))</f>
        <v>10412</v>
      </c>
      <c r="N33" s="13">
        <f>IF(K33="",-1,(-($L$6-(M33/L33))/$L$6))</f>
        <v>6.2542617392070649E-2</v>
      </c>
      <c r="O33" s="12">
        <f>IF(K33="",0,(SUMIF($G$13:$G$84,K33,$I$13:$I$84)))</f>
        <v>11852.914466660086</v>
      </c>
      <c r="P33" s="13">
        <f>IF(K33="",-1,(-($M$6-(O33/L33))/$M$6))</f>
        <v>0.15184122423210117</v>
      </c>
      <c r="Q33" s="6"/>
      <c r="T33" s="35"/>
    </row>
    <row r="34" spans="1:20" ht="15.75">
      <c r="A34" s="7"/>
      <c r="B34" s="52" t="s">
        <v>113</v>
      </c>
      <c r="C34" s="8"/>
      <c r="D34" s="9"/>
      <c r="E34" s="9"/>
      <c r="F34" s="9"/>
      <c r="G34" s="8" t="s">
        <v>104</v>
      </c>
      <c r="H34" s="53">
        <v>1938</v>
      </c>
      <c r="I34" s="63">
        <v>2209.6053599574116</v>
      </c>
      <c r="K34" s="80" t="s">
        <v>114</v>
      </c>
      <c r="L34" s="49">
        <v>3</v>
      </c>
      <c r="M34" s="12">
        <f>IF(K34="",0,(SUMIF($G$13:$G$84,K34,$H$13:$H$84)))</f>
        <v>10755</v>
      </c>
      <c r="N34" s="13">
        <f>IF(K34="",-1,(-($L$6-(M34/L34))/$L$6))</f>
        <v>9.7545702079496768E-2</v>
      </c>
      <c r="O34" s="12">
        <f>IF(K34="",0,(SUMIF($G$13:$G$84,K34,$I$13:$I$84)))</f>
        <v>10867.116315457555</v>
      </c>
      <c r="P34" s="13">
        <f>IF(K34="",-1,(-($M$6-(O34/L34))/$M$6))</f>
        <v>5.6043439432358122E-2</v>
      </c>
      <c r="Q34" s="6"/>
      <c r="T34" s="35"/>
    </row>
    <row r="35" spans="1:20">
      <c r="A35" s="7"/>
      <c r="B35" s="52" t="s">
        <v>115</v>
      </c>
      <c r="C35" s="8"/>
      <c r="D35" s="9"/>
      <c r="E35" s="9"/>
      <c r="F35" s="9"/>
      <c r="G35" s="8" t="s">
        <v>104</v>
      </c>
      <c r="H35" s="53">
        <v>2018</v>
      </c>
      <c r="I35" s="63">
        <v>2050.9129189108248</v>
      </c>
      <c r="K35" s="70"/>
      <c r="L35" s="71"/>
      <c r="M35" s="72"/>
      <c r="N35" s="73">
        <f>IF(K35="",-1,(-($L$6-(M35/L35))/$L$6))</f>
        <v>-1</v>
      </c>
      <c r="O35" s="72"/>
      <c r="P35" s="73">
        <f>IF(K35="",-1,(-($M$6-(O35/L35))/$M$6))</f>
        <v>-1</v>
      </c>
      <c r="T35" s="35"/>
    </row>
    <row r="36" spans="1:20">
      <c r="A36" s="7"/>
      <c r="B36" s="52" t="s">
        <v>116</v>
      </c>
      <c r="C36" s="8"/>
      <c r="D36" s="9"/>
      <c r="E36" s="9"/>
      <c r="F36" s="9"/>
      <c r="G36" s="8" t="s">
        <v>104</v>
      </c>
      <c r="H36" s="53">
        <v>979</v>
      </c>
      <c r="I36" s="63">
        <v>992.45036907657993</v>
      </c>
      <c r="K36" s="74"/>
      <c r="L36" s="75"/>
      <c r="M36" s="76">
        <f>IF(K36="",0,(SUMIF($G$13:$G$84,K36,$H$13:$H$84)))</f>
        <v>0</v>
      </c>
      <c r="N36" s="77">
        <f>IF(K36="",-1,(-($L$6-(M36/L36))/$L$6))</f>
        <v>-1</v>
      </c>
      <c r="O36" s="76">
        <f>IF(K36="",0,(SUMIF($G$13:$G$84,K36,$I$13:$I$84)))</f>
        <v>0</v>
      </c>
      <c r="P36" s="77">
        <f>IF(K36="",-1,(-($M$6-(O36/L36))/$M$6))</f>
        <v>-1</v>
      </c>
      <c r="T36" s="35"/>
    </row>
    <row r="37" spans="1:20">
      <c r="A37" s="7"/>
      <c r="B37" s="52" t="s">
        <v>117</v>
      </c>
      <c r="C37" s="8"/>
      <c r="D37" s="9"/>
      <c r="E37" s="9"/>
      <c r="F37" s="9"/>
      <c r="G37" s="8" t="s">
        <v>111</v>
      </c>
      <c r="H37" s="53">
        <v>1003</v>
      </c>
      <c r="I37" s="63">
        <v>1015.4270829786188</v>
      </c>
      <c r="K37" s="74"/>
      <c r="L37" s="75"/>
      <c r="M37" s="76">
        <f>IF(K37="",0,(SUMIF($G$13:$G$84,K37,$H$13:$H$84)))</f>
        <v>0</v>
      </c>
      <c r="N37" s="77">
        <f>IF(K37="",-1,(-($L$6-(M37/L37))/$L$6))</f>
        <v>-1</v>
      </c>
      <c r="O37" s="76">
        <f>IF(K37="",0,(SUMIF($G$13:$G$84,K37,$I$13:$I$84)))</f>
        <v>0</v>
      </c>
      <c r="P37" s="77">
        <f>IF(K37="",-1,(-($M$6-(O37/L37))/$M$6))</f>
        <v>-1</v>
      </c>
      <c r="T37" s="35"/>
    </row>
    <row r="38" spans="1:20">
      <c r="A38" s="7"/>
      <c r="B38" s="52" t="s">
        <v>118</v>
      </c>
      <c r="C38" s="8"/>
      <c r="D38" s="9"/>
      <c r="E38" s="9"/>
      <c r="F38" s="9"/>
      <c r="G38" s="8" t="s">
        <v>111</v>
      </c>
      <c r="H38" s="53">
        <v>1636</v>
      </c>
      <c r="I38" s="63">
        <v>1674.4614460755542</v>
      </c>
      <c r="K38" s="74"/>
      <c r="L38" s="75"/>
      <c r="M38" s="76">
        <f>IF(K38="",0,(SUMIF($G$13:$G$84,K38,$H$13:$H$84)))</f>
        <v>0</v>
      </c>
      <c r="N38" s="77">
        <f>IF(K38="",-1,(-($L$6-(M38/L38))/$L$6))</f>
        <v>-1</v>
      </c>
      <c r="O38" s="76">
        <f>IF(K38="",0,(SUMIF($G$13:$G$84,K38,$I$13:$I$84)))</f>
        <v>0</v>
      </c>
      <c r="P38" s="77">
        <f>IF(K38="",-1,(-($M$6-(O38/L38))/$M$6))</f>
        <v>-1</v>
      </c>
      <c r="T38" s="35"/>
    </row>
    <row r="39" spans="1:20">
      <c r="A39" s="7"/>
      <c r="B39" s="52" t="s">
        <v>119</v>
      </c>
      <c r="C39" s="8"/>
      <c r="D39" s="9"/>
      <c r="E39" s="9"/>
      <c r="F39" s="9"/>
      <c r="G39" s="8" t="s">
        <v>111</v>
      </c>
      <c r="H39" s="53">
        <v>1471</v>
      </c>
      <c r="I39" s="63">
        <v>1589.5893299167599</v>
      </c>
      <c r="K39" s="74"/>
      <c r="L39" s="75"/>
      <c r="M39" s="76">
        <f>IF(K39="",0,(SUMIF($G$13:$G$84,K39,$H$13:$H$84)))</f>
        <v>0</v>
      </c>
      <c r="N39" s="77">
        <f>IF(K39="",-1,(-($L$6-(M39/L39))/$L$6))</f>
        <v>-1</v>
      </c>
      <c r="O39" s="76">
        <f>IF(K39="",0,(SUMIF($G$13:$G$84,K39,$I$13:$I$84)))</f>
        <v>0</v>
      </c>
      <c r="P39" s="77">
        <f>IF(K39="",-1,(-($M$6-(O39/L39))/$M$6))</f>
        <v>-1</v>
      </c>
      <c r="T39" s="35"/>
    </row>
    <row r="40" spans="1:20">
      <c r="A40" s="7"/>
      <c r="B40" s="52" t="s">
        <v>120</v>
      </c>
      <c r="C40" s="8"/>
      <c r="D40" s="9"/>
      <c r="E40" s="9"/>
      <c r="F40" s="9"/>
      <c r="G40" s="8" t="s">
        <v>111</v>
      </c>
      <c r="H40" s="53">
        <v>1162</v>
      </c>
      <c r="I40" s="63">
        <v>1180.7227338279918</v>
      </c>
      <c r="K40" s="74"/>
      <c r="L40" s="75"/>
      <c r="M40" s="76">
        <f>IF(K40="",0,(SUMIF($G$13:$G$84,K40,$H$13:$H$84)))</f>
        <v>0</v>
      </c>
      <c r="N40" s="77">
        <f>IF(K40="",-1,(-($L$6-(M40/L40))/$L$6))</f>
        <v>-1</v>
      </c>
      <c r="O40" s="76">
        <f>IF(K40="",0,(SUMIF($G$13:$G$84,K40,$I$13:$I$84)))</f>
        <v>0</v>
      </c>
      <c r="P40" s="77">
        <f>IF(K40="",-1,(-($M$6-(O40/L40))/$M$6))</f>
        <v>-1</v>
      </c>
      <c r="T40" s="35"/>
    </row>
    <row r="41" spans="1:20">
      <c r="A41" s="7"/>
      <c r="B41" s="52" t="s">
        <v>121</v>
      </c>
      <c r="C41" s="8"/>
      <c r="D41" s="9"/>
      <c r="E41" s="9"/>
      <c r="F41" s="9"/>
      <c r="G41" s="8" t="s">
        <v>111</v>
      </c>
      <c r="H41" s="53">
        <v>1707</v>
      </c>
      <c r="I41" s="63">
        <v>1715.0013720408679</v>
      </c>
      <c r="K41" s="74"/>
      <c r="L41" s="75"/>
      <c r="M41" s="76">
        <f>IF(K41="",0,(SUMIF($G$13:$G$84,K41,$H$13:$H$84)))</f>
        <v>0</v>
      </c>
      <c r="N41" s="77">
        <f>IF(K41="",-1,(-($L$6-(M41/L41))/$L$6))</f>
        <v>-1</v>
      </c>
      <c r="O41" s="76">
        <f>IF(K41="",0,(SUMIF($G$13:$G$84,K41,$I$13:$I$84)))</f>
        <v>0</v>
      </c>
      <c r="P41" s="77">
        <f>IF(K41="",-1,(-($M$6-(O41/L41))/$M$6))</f>
        <v>-1</v>
      </c>
      <c r="T41" s="35"/>
    </row>
    <row r="42" spans="1:20">
      <c r="A42" s="7"/>
      <c r="B42" s="52" t="s">
        <v>122</v>
      </c>
      <c r="C42" s="8"/>
      <c r="D42" s="9"/>
      <c r="E42" s="9"/>
      <c r="F42" s="9"/>
      <c r="G42" s="8" t="s">
        <v>111</v>
      </c>
      <c r="H42" s="53">
        <v>1339</v>
      </c>
      <c r="I42" s="63">
        <v>1353.4713022888147</v>
      </c>
      <c r="K42" s="74"/>
      <c r="L42" s="75"/>
      <c r="M42" s="76">
        <f>IF(K42="",0,(SUMIF($G$13:$G$84,K42,$H$13:$H$84)))</f>
        <v>0</v>
      </c>
      <c r="N42" s="77">
        <f>IF(K42="",-1,(-($L$6-(M42/L42))/$L$6))</f>
        <v>-1</v>
      </c>
      <c r="O42" s="76">
        <f>IF(K42="",0,(SUMIF($G$13:$G$84,K42,$I$13:$I$84)))</f>
        <v>0</v>
      </c>
      <c r="P42" s="77">
        <f>IF(K42="",-1,(-($M$6-(O42/L42))/$M$6))</f>
        <v>-1</v>
      </c>
      <c r="T42" s="35"/>
    </row>
    <row r="43" spans="1:20">
      <c r="A43" s="7"/>
      <c r="B43" s="52" t="s">
        <v>123</v>
      </c>
      <c r="C43" s="8"/>
      <c r="D43" s="9"/>
      <c r="E43" s="9"/>
      <c r="F43" s="9"/>
      <c r="G43" s="8" t="s">
        <v>85</v>
      </c>
      <c r="H43" s="53">
        <v>1795</v>
      </c>
      <c r="I43" s="63">
        <v>1896.0881167213342</v>
      </c>
      <c r="K43" s="74"/>
      <c r="L43" s="75"/>
      <c r="M43" s="76">
        <f>IF(K43="",0,(SUMIF($G$13:$G$84,K43,$H$13:$H$84)))</f>
        <v>0</v>
      </c>
      <c r="N43" s="77">
        <f>IF(K43="",-1,(-($L$6-(M43/L43))/$L$6))</f>
        <v>-1</v>
      </c>
      <c r="O43" s="76">
        <f>IF(K43="",0,(SUMIF($G$13:$G$84,K43,$I$13:$I$84)))</f>
        <v>0</v>
      </c>
      <c r="P43" s="77">
        <f>IF(K43="",-1,(-($M$6-(O43/L43))/$M$6))</f>
        <v>-1</v>
      </c>
      <c r="T43" s="35"/>
    </row>
    <row r="44" spans="1:20">
      <c r="A44" s="7"/>
      <c r="B44" s="52" t="s">
        <v>124</v>
      </c>
      <c r="C44" s="8"/>
      <c r="D44" s="9"/>
      <c r="E44" s="9"/>
      <c r="F44" s="9"/>
      <c r="G44" s="8" t="s">
        <v>85</v>
      </c>
      <c r="H44" s="53">
        <v>1668</v>
      </c>
      <c r="I44" s="63">
        <v>1684.7699787411852</v>
      </c>
      <c r="K44" s="74"/>
      <c r="L44" s="75"/>
      <c r="M44" s="76">
        <f>IF(K44="",0,(SUMIF($G$13:$G$84,K44,$H$13:$H$84)))</f>
        <v>0</v>
      </c>
      <c r="N44" s="77">
        <f>IF(K44="",-1,(-($L$6-(M44/L44))/$L$6))</f>
        <v>-1</v>
      </c>
      <c r="O44" s="76">
        <f>IF(K44="",0,(SUMIF($G$13:$G$84,K44,$I$13:$I$84)))</f>
        <v>0</v>
      </c>
      <c r="P44" s="77">
        <f>IF(K44="",-1,(-($M$6-(O44/L44))/$M$6))</f>
        <v>-1</v>
      </c>
      <c r="T44" s="35"/>
    </row>
    <row r="45" spans="1:20">
      <c r="A45" s="7"/>
      <c r="B45" s="52" t="s">
        <v>125</v>
      </c>
      <c r="C45" s="8"/>
      <c r="D45" s="9"/>
      <c r="E45" s="9"/>
      <c r="F45" s="9"/>
      <c r="G45" s="8" t="s">
        <v>85</v>
      </c>
      <c r="H45" s="53">
        <v>1781</v>
      </c>
      <c r="I45" s="63">
        <v>1794.6110208329196</v>
      </c>
      <c r="K45" s="74"/>
      <c r="L45" s="75"/>
      <c r="M45" s="76">
        <f>IF(K45="",0,(SUMIF($G$13:$G$84,K45,$H$13:$H$84)))</f>
        <v>0</v>
      </c>
      <c r="N45" s="77">
        <f>IF(K45="",-1,(-($L$6-(M45/L45))/$L$6))</f>
        <v>-1</v>
      </c>
      <c r="O45" s="76">
        <f>IF(K45="",0,(SUMIF($G$13:$G$84,K45,$I$13:$I$84)))</f>
        <v>0</v>
      </c>
      <c r="P45" s="77">
        <f>IF(K45="",-1,(-($M$6-(O45/L45))/$M$6))</f>
        <v>-1</v>
      </c>
      <c r="T45" s="35"/>
    </row>
    <row r="46" spans="1:20">
      <c r="A46" s="7"/>
      <c r="B46" s="52" t="s">
        <v>126</v>
      </c>
      <c r="C46" s="8"/>
      <c r="D46" s="9"/>
      <c r="E46" s="9"/>
      <c r="F46" s="9"/>
      <c r="G46" s="8" t="s">
        <v>85</v>
      </c>
      <c r="H46" s="53">
        <v>1230</v>
      </c>
      <c r="I46" s="63">
        <v>1253.4557572694291</v>
      </c>
      <c r="K46" s="74"/>
      <c r="L46" s="75"/>
      <c r="M46" s="76">
        <f>IF(K46="",0,(SUMIF($G$13:$G$84,K46,$H$13:$H$84)))</f>
        <v>0</v>
      </c>
      <c r="N46" s="77">
        <f>IF(K46="",-1,(-($L$6-(M46/L46))/$L$6))</f>
        <v>-1</v>
      </c>
      <c r="O46" s="76">
        <f>IF(K46="",0,(SUMIF($G$13:$G$84,K46,$I$13:$I$84)))</f>
        <v>0</v>
      </c>
      <c r="P46" s="77">
        <f>IF(K46="",-1,(-($M$6-(O46/L46))/$M$6))</f>
        <v>-1</v>
      </c>
      <c r="T46" s="35"/>
    </row>
    <row r="47" spans="1:20">
      <c r="A47" s="7"/>
      <c r="B47" s="52" t="s">
        <v>127</v>
      </c>
      <c r="C47" s="8"/>
      <c r="D47" s="9"/>
      <c r="E47" s="9"/>
      <c r="F47" s="9"/>
      <c r="G47" s="8" t="s">
        <v>85</v>
      </c>
      <c r="H47" s="53">
        <v>1324</v>
      </c>
      <c r="I47" s="63">
        <v>1340.0176826254658</v>
      </c>
      <c r="K47" s="74"/>
      <c r="L47" s="75"/>
      <c r="M47" s="76">
        <f>IF(K47="",0,(SUMIF($G$13:$G$84,K47,$H$13:$H$84)))</f>
        <v>0</v>
      </c>
      <c r="N47" s="77">
        <f>IF(K47="",-1,(-($L$6-(M47/L47))/$L$6))</f>
        <v>-1</v>
      </c>
      <c r="O47" s="76">
        <f>IF(K47="",0,(SUMIF($G$13:$G$84,K47,$I$13:$I$84)))</f>
        <v>0</v>
      </c>
      <c r="P47" s="77">
        <f>IF(K47="",-1,(-($M$6-(O47/L47))/$M$6))</f>
        <v>-1</v>
      </c>
      <c r="T47" s="35"/>
    </row>
    <row r="48" spans="1:20">
      <c r="A48" s="7"/>
      <c r="B48" s="52" t="s">
        <v>128</v>
      </c>
      <c r="C48" s="8"/>
      <c r="D48" s="9"/>
      <c r="E48" s="9"/>
      <c r="F48" s="9"/>
      <c r="G48" s="8" t="s">
        <v>85</v>
      </c>
      <c r="H48" s="53">
        <v>1536</v>
      </c>
      <c r="I48" s="63">
        <v>1566.1340515678125</v>
      </c>
      <c r="K48" s="74"/>
      <c r="L48" s="75"/>
      <c r="M48" s="76">
        <f>IF(K48="",0,(SUMIF($G$13:$G$84,K48,$H$13:$H$84)))</f>
        <v>0</v>
      </c>
      <c r="N48" s="77">
        <f>IF(K48="",-1,(-($L$6-(M48/L48))/$L$6))</f>
        <v>-1</v>
      </c>
      <c r="O48" s="76">
        <f>IF(K48="",0,(SUMIF($G$13:$G$84,K48,$I$13:$I$84)))</f>
        <v>0</v>
      </c>
      <c r="P48" s="77">
        <f>IF(K48="",-1,(-($M$6-(O48/L48))/$M$6))</f>
        <v>-1</v>
      </c>
      <c r="T48" s="35"/>
    </row>
    <row r="49" spans="1:20">
      <c r="A49" s="7"/>
      <c r="B49" s="52" t="s">
        <v>129</v>
      </c>
      <c r="C49" s="8"/>
      <c r="D49" s="9"/>
      <c r="E49" s="9"/>
      <c r="F49" s="9"/>
      <c r="G49" s="8" t="s">
        <v>94</v>
      </c>
      <c r="H49" s="53">
        <v>1838</v>
      </c>
      <c r="I49" s="63">
        <v>2032.0501524914416</v>
      </c>
      <c r="K49" s="74"/>
      <c r="L49" s="75"/>
      <c r="M49" s="76">
        <f>IF(K49="",0,(SUMIF($G$13:$G$84,K49,$H$13:$H$84)))</f>
        <v>0</v>
      </c>
      <c r="N49" s="77">
        <f>IF(K49="",-1,(-($L$6-(M49/L49))/$L$6))</f>
        <v>-1</v>
      </c>
      <c r="O49" s="76">
        <f>IF(K49="",0,(SUMIF($G$13:$G$84,K49,$I$13:$I$84)))</f>
        <v>0</v>
      </c>
      <c r="P49" s="77">
        <f>IF(K49="",-1,(-($M$6-(O49/L49))/$M$6))</f>
        <v>-1</v>
      </c>
      <c r="T49" s="35"/>
    </row>
    <row r="50" spans="1:20">
      <c r="A50" s="7"/>
      <c r="B50" s="52" t="s">
        <v>130</v>
      </c>
      <c r="C50" s="8"/>
      <c r="D50" s="9"/>
      <c r="E50" s="9"/>
      <c r="F50" s="9"/>
      <c r="G50" s="8" t="s">
        <v>94</v>
      </c>
      <c r="H50" s="53">
        <v>1461</v>
      </c>
      <c r="I50" s="63">
        <v>1480.6225014200738</v>
      </c>
      <c r="K50" s="74"/>
      <c r="L50" s="75"/>
      <c r="M50" s="76">
        <f>IF(K50="",0,(SUMIF($G$13:$G$84,K50,$H$13:$H$84)))</f>
        <v>0</v>
      </c>
      <c r="N50" s="77">
        <f>IF(K50="",-1,(-($L$6-(M50/L50))/$L$6))</f>
        <v>-1</v>
      </c>
      <c r="O50" s="76">
        <f>IF(K50="",0,(SUMIF($G$13:$G$84,K50,$I$13:$I$84)))</f>
        <v>0</v>
      </c>
      <c r="P50" s="77">
        <f>IF(K50="",-1,(-($M$6-(O50/L50))/$M$6))</f>
        <v>-1</v>
      </c>
      <c r="T50" s="35"/>
    </row>
    <row r="51" spans="1:20">
      <c r="A51" s="7"/>
      <c r="B51" s="52" t="s">
        <v>131</v>
      </c>
      <c r="C51" s="8"/>
      <c r="D51" s="9"/>
      <c r="E51" s="9"/>
      <c r="F51" s="9"/>
      <c r="G51" s="8" t="s">
        <v>94</v>
      </c>
      <c r="H51" s="53">
        <v>1622</v>
      </c>
      <c r="I51" s="63">
        <v>2117.1902026387293</v>
      </c>
      <c r="K51" s="74"/>
      <c r="L51" s="75"/>
      <c r="M51" s="76">
        <f>IF(K51="",0,(SUMIF($G$13:$G$84,K51,$H$13:$H$84)))</f>
        <v>0</v>
      </c>
      <c r="N51" s="77">
        <f>IF(K51="",-1,(-($L$6-(M51/L51))/$L$6))</f>
        <v>-1</v>
      </c>
      <c r="O51" s="76">
        <f>IF(K51="",0,(SUMIF($G$13:$G$84,K51,$I$13:$I$84)))</f>
        <v>0</v>
      </c>
      <c r="P51" s="77">
        <f>IF(K51="",-1,(-($M$6-(O51/L51))/$M$6))</f>
        <v>-1</v>
      </c>
      <c r="T51" s="35"/>
    </row>
    <row r="52" spans="1:20">
      <c r="A52" s="7"/>
      <c r="B52" s="52" t="s">
        <v>132</v>
      </c>
      <c r="C52" s="8"/>
      <c r="D52" s="9"/>
      <c r="E52" s="9"/>
      <c r="F52" s="9"/>
      <c r="G52" s="8" t="s">
        <v>94</v>
      </c>
      <c r="H52" s="53">
        <v>692</v>
      </c>
      <c r="I52" s="63">
        <v>692</v>
      </c>
      <c r="K52" s="74"/>
      <c r="L52" s="75"/>
      <c r="M52" s="76">
        <f>IF(K52="",0,(SUMIF($G$13:$G$84,K52,$H$13:$H$84)))</f>
        <v>0</v>
      </c>
      <c r="N52" s="77">
        <f>IF(K52="",-1,(-($L$6-(M52/L52))/$L$6))</f>
        <v>-1</v>
      </c>
      <c r="O52" s="76">
        <f>IF(K52="",0,(SUMIF($G$13:$G$84,K52,$I$13:$I$84)))</f>
        <v>0</v>
      </c>
      <c r="P52" s="77">
        <f>IF(K52="",-1,(-($M$6-(O52/L52))/$M$6))</f>
        <v>-1</v>
      </c>
      <c r="T52" s="35"/>
    </row>
    <row r="53" spans="1:20">
      <c r="A53" s="7"/>
      <c r="B53" s="52" t="s">
        <v>133</v>
      </c>
      <c r="C53" s="8"/>
      <c r="D53" s="9"/>
      <c r="E53" s="9"/>
      <c r="F53" s="9"/>
      <c r="G53" s="8" t="s">
        <v>94</v>
      </c>
      <c r="H53" s="53">
        <v>1515</v>
      </c>
      <c r="I53" s="63">
        <v>1687.9529072555483</v>
      </c>
      <c r="K53" s="74"/>
      <c r="L53" s="75"/>
      <c r="M53" s="76">
        <f>IF(K53="",0,(SUMIF($G$13:$G$84,K53,$H$13:$H$84)))</f>
        <v>0</v>
      </c>
      <c r="N53" s="77">
        <f>IF(K53="",-1,(-($L$6-(M53/L53))/$L$6))</f>
        <v>-1</v>
      </c>
      <c r="O53" s="76">
        <f>IF(K53="",0,(SUMIF($G$13:$G$84,K53,$I$13:$I$84)))</f>
        <v>0</v>
      </c>
      <c r="P53" s="77">
        <f>IF(K53="",-1,(-($M$6-(O53/L53))/$M$6))</f>
        <v>-1</v>
      </c>
      <c r="T53" s="35"/>
    </row>
    <row r="54" spans="1:20">
      <c r="A54" s="7"/>
      <c r="B54" s="52" t="s">
        <v>134</v>
      </c>
      <c r="C54" s="8"/>
      <c r="D54" s="9"/>
      <c r="E54" s="9"/>
      <c r="F54" s="9"/>
      <c r="G54" s="8" t="s">
        <v>94</v>
      </c>
      <c r="H54" s="53">
        <v>1851</v>
      </c>
      <c r="I54" s="63">
        <v>1883.8182388147986</v>
      </c>
      <c r="K54" s="74"/>
      <c r="L54" s="75"/>
      <c r="M54" s="76">
        <f>IF(K54="",0,(SUMIF($G$13:$G$84,K54,$H$13:$H$84)))</f>
        <v>0</v>
      </c>
      <c r="N54" s="77">
        <f>IF(K54="",-1,(-($L$6-(M54/L54))/$L$6))</f>
        <v>-1</v>
      </c>
      <c r="O54" s="76">
        <f>IF(K54="",0,(SUMIF($G$13:$G$84,K54,$I$13:$I$84)))</f>
        <v>0</v>
      </c>
      <c r="P54" s="77">
        <f>IF(K54="",-1,(-($M$6-(O54/L54))/$M$6))</f>
        <v>-1</v>
      </c>
      <c r="T54" s="35"/>
    </row>
    <row r="55" spans="1:20">
      <c r="A55" s="7"/>
      <c r="B55" s="52" t="s">
        <v>135</v>
      </c>
      <c r="C55" s="8"/>
      <c r="D55" s="9"/>
      <c r="E55" s="9"/>
      <c r="F55" s="9"/>
      <c r="G55" s="8" t="s">
        <v>78</v>
      </c>
      <c r="H55" s="53">
        <v>1516</v>
      </c>
      <c r="I55" s="63">
        <v>1536.0250203212136</v>
      </c>
      <c r="K55" s="74"/>
      <c r="L55" s="75"/>
      <c r="M55" s="76">
        <f>IF(K55="",0,(SUMIF($G$13:$G$84,K55,$H$13:$H$84)))</f>
        <v>0</v>
      </c>
      <c r="N55" s="77">
        <f>IF(K55="",-1,(-($L$6-(M55/L55))/$L$6))</f>
        <v>-1</v>
      </c>
      <c r="O55" s="76">
        <f>IF(K55="",0,(SUMIF($G$13:$G$84,K55,$I$13:$I$84)))</f>
        <v>0</v>
      </c>
      <c r="P55" s="77">
        <f>IF(K55="",-1,(-($M$6-(O55/L55))/$M$6))</f>
        <v>-1</v>
      </c>
      <c r="T55" s="35"/>
    </row>
    <row r="56" spans="1:20">
      <c r="A56" s="7"/>
      <c r="B56" s="52" t="s">
        <v>136</v>
      </c>
      <c r="C56" s="8"/>
      <c r="D56" s="9"/>
      <c r="E56" s="9"/>
      <c r="F56" s="9"/>
      <c r="G56" s="8" t="s">
        <v>78</v>
      </c>
      <c r="H56" s="53">
        <v>1167</v>
      </c>
      <c r="I56" s="63">
        <v>1299.5809807315172</v>
      </c>
      <c r="K56" s="74"/>
      <c r="L56" s="75"/>
      <c r="M56" s="76">
        <f>IF(K56="",0,(SUMIF($G$13:$G$84,K56,$H$13:$H$84)))</f>
        <v>0</v>
      </c>
      <c r="N56" s="77">
        <f>IF(K56="",-1,(-($L$6-(M56/L56))/$L$6))</f>
        <v>-1</v>
      </c>
      <c r="O56" s="76">
        <f>IF(K56="",0,(SUMIF($G$13:$G$84,K56,$I$13:$I$84)))</f>
        <v>0</v>
      </c>
      <c r="P56" s="77">
        <f>IF(K56="",-1,(-($M$6-(O56/L56))/$M$6))</f>
        <v>-1</v>
      </c>
      <c r="T56" s="35"/>
    </row>
    <row r="57" spans="1:20">
      <c r="A57" s="7"/>
      <c r="B57" s="52" t="s">
        <v>137</v>
      </c>
      <c r="C57" s="8"/>
      <c r="D57" s="9"/>
      <c r="E57" s="9"/>
      <c r="F57" s="9"/>
      <c r="G57" s="8" t="s">
        <v>78</v>
      </c>
      <c r="H57" s="53">
        <v>1424</v>
      </c>
      <c r="I57" s="63">
        <v>1444.4578388379562</v>
      </c>
      <c r="K57" s="74"/>
      <c r="L57" s="75"/>
      <c r="M57" s="76">
        <f>IF(K57="",0,(SUMIF($G$13:$G$84,K57,$H$13:$H$84)))</f>
        <v>0</v>
      </c>
      <c r="N57" s="77">
        <f>IF(K57="",-1,(-($L$6-(M57/L57))/$L$6))</f>
        <v>-1</v>
      </c>
      <c r="O57" s="76">
        <f>IF(K57="",0,(SUMIF($G$13:$G$84,K57,$I$13:$I$84)))</f>
        <v>0</v>
      </c>
      <c r="P57" s="77">
        <f>IF(K57="",-1,(-($M$6-(O57/L57))/$M$6))</f>
        <v>-1</v>
      </c>
      <c r="T57" s="35"/>
    </row>
    <row r="58" spans="1:20">
      <c r="A58" s="7"/>
      <c r="B58" s="52" t="s">
        <v>138</v>
      </c>
      <c r="C58" s="8"/>
      <c r="D58" s="9"/>
      <c r="E58" s="9"/>
      <c r="F58" s="9"/>
      <c r="G58" s="8" t="s">
        <v>78</v>
      </c>
      <c r="H58" s="53">
        <v>2631</v>
      </c>
      <c r="I58" s="63">
        <v>2660.3173127657474</v>
      </c>
      <c r="K58" s="74"/>
      <c r="L58" s="75"/>
      <c r="M58" s="76">
        <f>IF(K58="",0,(SUMIF($G$13:$G$84,K58,$H$13:$H$84)))</f>
        <v>0</v>
      </c>
      <c r="N58" s="77">
        <f>IF(K58="",-1,(-($L$6-(M58/L58))/$L$6))</f>
        <v>-1</v>
      </c>
      <c r="O58" s="76">
        <f>IF(K58="",0,(SUMIF($G$13:$G$84,K58,$I$13:$I$84)))</f>
        <v>0</v>
      </c>
      <c r="P58" s="77">
        <f>IF(K58="",-1,(-($M$6-(O58/L58))/$M$6))</f>
        <v>-1</v>
      </c>
      <c r="T58" s="35"/>
    </row>
    <row r="59" spans="1:20">
      <c r="A59" s="7"/>
      <c r="B59" s="52" t="s">
        <v>139</v>
      </c>
      <c r="C59" s="8"/>
      <c r="D59" s="9"/>
      <c r="E59" s="9"/>
      <c r="F59" s="9"/>
      <c r="G59" s="8" t="s">
        <v>78</v>
      </c>
      <c r="H59" s="53">
        <v>1024</v>
      </c>
      <c r="I59" s="63">
        <v>1038.1287837294449</v>
      </c>
      <c r="K59" s="74"/>
      <c r="L59" s="75"/>
      <c r="M59" s="76">
        <f>IF(K59="",0,(SUMIF($G$13:$G$84,K59,$H$13:$H$84)))</f>
        <v>0</v>
      </c>
      <c r="N59" s="77">
        <f>IF(K59="",-1,(-($L$6-(M59/L59))/$L$6))</f>
        <v>-1</v>
      </c>
      <c r="O59" s="76">
        <f>IF(K59="",0,(SUMIF($G$13:$G$84,K59,$I$13:$I$84)))</f>
        <v>0</v>
      </c>
      <c r="P59" s="77">
        <f>IF(K59="",-1,(-($M$6-(O59/L59))/$M$6))</f>
        <v>-1</v>
      </c>
      <c r="T59" s="35"/>
    </row>
    <row r="60" spans="1:20">
      <c r="A60" s="7"/>
      <c r="B60" s="52" t="s">
        <v>140</v>
      </c>
      <c r="C60" s="8"/>
      <c r="D60" s="9"/>
      <c r="E60" s="9"/>
      <c r="F60" s="9"/>
      <c r="G60" s="8" t="s">
        <v>78</v>
      </c>
      <c r="H60" s="53">
        <v>1303</v>
      </c>
      <c r="I60" s="63">
        <v>1380.3558779089997</v>
      </c>
      <c r="K60" s="74"/>
      <c r="L60" s="75"/>
      <c r="M60" s="76">
        <f>IF(K60="",0,(SUMIF($G$13:$G$84,K60,$H$13:$H$84)))</f>
        <v>0</v>
      </c>
      <c r="N60" s="77">
        <f>IF(K60="",-1,(-($L$6-(M60/L60))/$L$6))</f>
        <v>-1</v>
      </c>
      <c r="O60" s="76">
        <f>IF(K60="",0,(SUMIF($G$13:$G$84,K60,$I$13:$I$84)))</f>
        <v>0</v>
      </c>
      <c r="P60" s="77">
        <f>IF(K60="",-1,(-($M$6-(O60/L60))/$M$6))</f>
        <v>-1</v>
      </c>
      <c r="T60" s="35"/>
    </row>
    <row r="61" spans="1:20">
      <c r="A61" s="7"/>
      <c r="B61" s="52" t="s">
        <v>141</v>
      </c>
      <c r="C61" s="8"/>
      <c r="D61" s="9"/>
      <c r="E61" s="9"/>
      <c r="F61" s="9"/>
      <c r="G61" s="8" t="s">
        <v>92</v>
      </c>
      <c r="H61" s="53">
        <v>1606</v>
      </c>
      <c r="I61" s="63">
        <v>1624.2951453723392</v>
      </c>
      <c r="K61" s="74"/>
      <c r="L61" s="75"/>
      <c r="M61" s="76">
        <f>IF(K61="",0,(SUMIF($G$13:$G$84,K61,$H$13:$H$84)))</f>
        <v>0</v>
      </c>
      <c r="N61" s="77">
        <f>IF(K61="",-1,(-($L$6-(M61/L61))/$L$6))</f>
        <v>-1</v>
      </c>
      <c r="O61" s="76">
        <f>IF(K61="",0,(SUMIF($G$13:$G$84,K61,$I$13:$I$84)))</f>
        <v>0</v>
      </c>
      <c r="P61" s="77">
        <f>IF(K61="",-1,(-($M$6-(O61/L61))/$M$6))</f>
        <v>-1</v>
      </c>
      <c r="T61" s="35"/>
    </row>
    <row r="62" spans="1:20">
      <c r="A62" s="7"/>
      <c r="B62" s="52" t="s">
        <v>142</v>
      </c>
      <c r="C62" s="8"/>
      <c r="D62" s="9"/>
      <c r="E62" s="9"/>
      <c r="F62" s="9"/>
      <c r="G62" s="8" t="s">
        <v>92</v>
      </c>
      <c r="H62" s="53">
        <v>1356</v>
      </c>
      <c r="I62" s="63">
        <v>1402.3324647527606</v>
      </c>
      <c r="K62" s="74"/>
      <c r="L62" s="75"/>
      <c r="M62" s="76">
        <f>IF(K62="",0,(SUMIF($G$13:$G$84,K62,$H$13:$H$84)))</f>
        <v>0</v>
      </c>
      <c r="N62" s="77">
        <f>IF(K62="",-1,(-($L$6-(M62/L62))/$L$6))</f>
        <v>-1</v>
      </c>
      <c r="O62" s="76">
        <f>IF(K62="",0,(SUMIF($G$13:$G$84,K62,$I$13:$I$84)))</f>
        <v>0</v>
      </c>
      <c r="P62" s="77">
        <f>IF(K62="",-1,(-($M$6-(O62/L62))/$M$6))</f>
        <v>-1</v>
      </c>
      <c r="T62" s="35"/>
    </row>
    <row r="63" spans="1:20">
      <c r="A63" s="7"/>
      <c r="B63" s="52" t="s">
        <v>143</v>
      </c>
      <c r="C63" s="8"/>
      <c r="D63" s="9"/>
      <c r="E63" s="9"/>
      <c r="F63" s="9"/>
      <c r="G63" s="8" t="s">
        <v>92</v>
      </c>
      <c r="H63" s="53">
        <v>1569</v>
      </c>
      <c r="I63" s="63">
        <v>1594.8787151564395</v>
      </c>
      <c r="K63" s="74"/>
      <c r="L63" s="75"/>
      <c r="M63" s="76">
        <f>IF(K63="",0,(SUMIF($G$13:$G$84,K63,$H$13:$H$84)))</f>
        <v>0</v>
      </c>
      <c r="N63" s="77">
        <f>IF(K63="",-1,(-($L$6-(M63/L63))/$L$6))</f>
        <v>-1</v>
      </c>
      <c r="O63" s="76">
        <f>IF(K63="",0,(SUMIF($G$13:$G$84,K63,$I$13:$I$84)))</f>
        <v>0</v>
      </c>
      <c r="P63" s="77">
        <f>IF(K63="",-1,(-($M$6-(O63/L63))/$M$6))</f>
        <v>-1</v>
      </c>
      <c r="T63" s="35"/>
    </row>
    <row r="64" spans="1:20">
      <c r="A64" s="7"/>
      <c r="B64" s="52" t="s">
        <v>144</v>
      </c>
      <c r="C64" s="8"/>
      <c r="D64" s="9"/>
      <c r="E64" s="9"/>
      <c r="F64" s="9"/>
      <c r="G64" s="8" t="s">
        <v>92</v>
      </c>
      <c r="H64" s="53">
        <v>1498</v>
      </c>
      <c r="I64" s="63">
        <v>1514.5008141203182</v>
      </c>
      <c r="K64" s="74"/>
      <c r="L64" s="75"/>
      <c r="M64" s="76">
        <f>IF(K64="",0,(SUMIF($G$13:$G$84,K64,$H$13:$H$84)))</f>
        <v>0</v>
      </c>
      <c r="N64" s="77">
        <f>IF(K64="",-1,(-($L$6-(M64/L64))/$L$6))</f>
        <v>-1</v>
      </c>
      <c r="O64" s="76">
        <f>IF(K64="",0,(SUMIF($G$13:$G$84,K64,$I$13:$I$84)))</f>
        <v>0</v>
      </c>
      <c r="P64" s="77">
        <f>IF(K64="",-1,(-($M$6-(O64/L64))/$M$6))</f>
        <v>-1</v>
      </c>
      <c r="T64" s="35"/>
    </row>
    <row r="65" spans="1:20">
      <c r="A65" s="7"/>
      <c r="B65" s="52" t="s">
        <v>145</v>
      </c>
      <c r="C65" s="8"/>
      <c r="D65" s="9"/>
      <c r="E65" s="9"/>
      <c r="F65" s="9"/>
      <c r="G65" s="8" t="s">
        <v>92</v>
      </c>
      <c r="H65" s="53">
        <v>1349</v>
      </c>
      <c r="I65" s="63">
        <v>1619.2175831451116</v>
      </c>
      <c r="K65" s="74"/>
      <c r="L65" s="75"/>
      <c r="M65" s="76">
        <f>IF(K65="",0,(SUMIF($G$13:$G$84,K65,$H$13:$H$84)))</f>
        <v>0</v>
      </c>
      <c r="N65" s="77">
        <f>IF(K65="",-1,(-($L$6-(M65/L65))/$L$6))</f>
        <v>-1</v>
      </c>
      <c r="O65" s="76">
        <f>IF(K65="",0,(SUMIF($G$13:$G$84,K65,$I$13:$I$84)))</f>
        <v>0</v>
      </c>
      <c r="P65" s="77">
        <f>IF(K65="",-1,(-($M$6-(O65/L65))/$M$6))</f>
        <v>-1</v>
      </c>
      <c r="T65" s="35"/>
    </row>
    <row r="66" spans="1:20">
      <c r="A66" s="7"/>
      <c r="B66" s="52" t="s">
        <v>146</v>
      </c>
      <c r="C66" s="8"/>
      <c r="D66" s="9"/>
      <c r="E66" s="9"/>
      <c r="F66" s="9"/>
      <c r="G66" s="8" t="s">
        <v>92</v>
      </c>
      <c r="H66" s="53">
        <v>1536</v>
      </c>
      <c r="I66" s="63">
        <v>1544.880311083788</v>
      </c>
      <c r="K66" s="74"/>
      <c r="L66" s="75"/>
      <c r="M66" s="76">
        <f>IF(K66="",0,(SUMIF($G$13:$G$84,K66,$H$13:$H$84)))</f>
        <v>0</v>
      </c>
      <c r="N66" s="77">
        <f>IF(K66="",-1,(-($L$6-(M66/L66))/$L$6))</f>
        <v>-1</v>
      </c>
      <c r="O66" s="76">
        <f>IF(K66="",0,(SUMIF($G$13:$G$84,K66,$I$13:$I$84)))</f>
        <v>0</v>
      </c>
      <c r="P66" s="77">
        <f>IF(K66="",-1,(-($M$6-(O66/L66))/$M$6))</f>
        <v>-1</v>
      </c>
      <c r="T66" s="35"/>
    </row>
    <row r="67" spans="1:20">
      <c r="A67" s="7"/>
      <c r="B67" s="52" t="s">
        <v>147</v>
      </c>
      <c r="C67" s="8"/>
      <c r="D67" s="9"/>
      <c r="E67" s="9"/>
      <c r="F67" s="9"/>
      <c r="G67" s="8" t="s">
        <v>76</v>
      </c>
      <c r="H67" s="53">
        <v>1760</v>
      </c>
      <c r="I67" s="63">
        <v>1776.0093230148179</v>
      </c>
      <c r="K67" s="74"/>
      <c r="L67" s="75"/>
      <c r="M67" s="76">
        <f>IF(K67="",0,(SUMIF($G$13:$G$84,K67,$H$13:$H$84)))</f>
        <v>0</v>
      </c>
      <c r="N67" s="77">
        <f>IF(K67="",-1,(-($L$6-(M67/L67))/$L$6))</f>
        <v>-1</v>
      </c>
      <c r="O67" s="76">
        <f>IF(K67="",0,(SUMIF($G$13:$G$84,K67,$I$13:$I$84)))</f>
        <v>0</v>
      </c>
      <c r="P67" s="77">
        <f>IF(K67="",-1,(-($M$6-(O67/L67))/$M$6))</f>
        <v>-1</v>
      </c>
      <c r="T67" s="35"/>
    </row>
    <row r="68" spans="1:20">
      <c r="A68" s="7"/>
      <c r="B68" s="52" t="s">
        <v>148</v>
      </c>
      <c r="C68" s="8"/>
      <c r="D68" s="9"/>
      <c r="E68" s="9"/>
      <c r="F68" s="9"/>
      <c r="G68" s="8" t="s">
        <v>76</v>
      </c>
      <c r="H68" s="53">
        <v>1742</v>
      </c>
      <c r="I68" s="63">
        <v>1795.4259313785058</v>
      </c>
      <c r="K68" s="74"/>
      <c r="L68" s="75"/>
      <c r="M68" s="76">
        <f>IF(K68="",0,(SUMIF($G$13:$G$84,K68,$H$13:$H$84)))</f>
        <v>0</v>
      </c>
      <c r="N68" s="77">
        <f>IF(K68="",-1,(-($L$6-(M68/L68))/$L$6))</f>
        <v>-1</v>
      </c>
      <c r="O68" s="76">
        <f>IF(K68="",0,(SUMIF($G$13:$G$84,K68,$I$13:$I$84)))</f>
        <v>0</v>
      </c>
      <c r="P68" s="77">
        <f>IF(K68="",-1,(-($M$6-(O68/L68))/$M$6))</f>
        <v>-1</v>
      </c>
      <c r="T68" s="35"/>
    </row>
    <row r="69" spans="1:20">
      <c r="A69" s="7"/>
      <c r="B69" s="52" t="s">
        <v>149</v>
      </c>
      <c r="C69" s="8"/>
      <c r="D69" s="9"/>
      <c r="E69" s="9"/>
      <c r="F69" s="9"/>
      <c r="G69" s="8" t="s">
        <v>76</v>
      </c>
      <c r="H69" s="53">
        <v>2227</v>
      </c>
      <c r="I69" s="63">
        <v>2372.5177208444006</v>
      </c>
      <c r="K69" s="74"/>
      <c r="L69" s="75"/>
      <c r="M69" s="76">
        <f>IF(K69="",0,(SUMIF($G$13:$G$84,K69,$H$13:$H$84)))</f>
        <v>0</v>
      </c>
      <c r="N69" s="77">
        <f>IF(K69="",-1,(-($L$6-(M69/L69))/$L$6))</f>
        <v>-1</v>
      </c>
      <c r="O69" s="76">
        <f>IF(K69="",0,(SUMIF($G$13:$G$84,K69,$I$13:$I$84)))</f>
        <v>0</v>
      </c>
      <c r="P69" s="77">
        <f>IF(K69="",-1,(-($M$6-(O69/L69))/$M$6))</f>
        <v>-1</v>
      </c>
      <c r="T69" s="35"/>
    </row>
    <row r="70" spans="1:20">
      <c r="A70" s="7"/>
      <c r="B70" s="52" t="s">
        <v>150</v>
      </c>
      <c r="C70" s="8"/>
      <c r="D70" s="9"/>
      <c r="E70" s="9"/>
      <c r="F70" s="9"/>
      <c r="G70" s="8" t="s">
        <v>76</v>
      </c>
      <c r="H70" s="53">
        <v>1162</v>
      </c>
      <c r="I70" s="63">
        <v>1167.5838933544267</v>
      </c>
      <c r="K70" s="74"/>
      <c r="L70" s="75"/>
      <c r="M70" s="76">
        <f>IF(K70="",0,(SUMIF($G$13:$G$84,K70,$H$13:$H$84)))</f>
        <v>0</v>
      </c>
      <c r="N70" s="77">
        <f>IF(K70="",-1,(-($L$6-(M70/L70))/$L$6))</f>
        <v>-1</v>
      </c>
      <c r="O70" s="76">
        <f>IF(K70="",0,(SUMIF($G$13:$G$84,K70,$I$13:$I$84)))</f>
        <v>0</v>
      </c>
      <c r="P70" s="77">
        <f>IF(K70="",-1,(-($M$6-(O70/L70))/$M$6))</f>
        <v>-1</v>
      </c>
      <c r="T70" s="35"/>
    </row>
    <row r="71" spans="1:20">
      <c r="A71" s="7"/>
      <c r="B71" s="52" t="s">
        <v>151</v>
      </c>
      <c r="C71" s="8"/>
      <c r="D71" s="9"/>
      <c r="E71" s="9"/>
      <c r="F71" s="9"/>
      <c r="G71" s="8" t="s">
        <v>76</v>
      </c>
      <c r="H71" s="53">
        <v>1250</v>
      </c>
      <c r="I71" s="63">
        <v>1274.0236467628347</v>
      </c>
      <c r="K71" s="74"/>
      <c r="L71" s="75"/>
      <c r="M71" s="76">
        <f>IF(K71="",0,(SUMIF($G$13:$G$84,K71,$H$13:$H$84)))</f>
        <v>0</v>
      </c>
      <c r="N71" s="77">
        <f>IF(K71="",-1,(-($L$6-(M71/L71))/$L$6))</f>
        <v>-1</v>
      </c>
      <c r="O71" s="76">
        <f>IF(K71="",0,(SUMIF($G$13:$G$84,K71,$I$13:$I$84)))</f>
        <v>0</v>
      </c>
      <c r="P71" s="77">
        <f>IF(K71="",-1,(-($M$6-(O71/L71))/$M$6))</f>
        <v>-1</v>
      </c>
      <c r="T71" s="35"/>
    </row>
    <row r="72" spans="1:20">
      <c r="A72" s="7"/>
      <c r="B72" s="52" t="s">
        <v>152</v>
      </c>
      <c r="C72" s="8"/>
      <c r="D72" s="9"/>
      <c r="E72" s="9"/>
      <c r="F72" s="9"/>
      <c r="G72" s="8" t="s">
        <v>76</v>
      </c>
      <c r="H72" s="53">
        <v>1127</v>
      </c>
      <c r="I72" s="63">
        <v>1143.9083152842618</v>
      </c>
      <c r="K72" s="74"/>
      <c r="L72" s="75"/>
      <c r="M72" s="76">
        <f>IF(K72="",0,(SUMIF($G$13:$G$84,K72,$H$13:$H$84)))</f>
        <v>0</v>
      </c>
      <c r="N72" s="77">
        <f>IF(K72="",-1,(-($L$6-(M72/L72))/$L$6))</f>
        <v>-1</v>
      </c>
      <c r="O72" s="76">
        <f>IF(K72="",0,(SUMIF($G$13:$G$84,K72,$I$13:$I$84)))</f>
        <v>0</v>
      </c>
      <c r="P72" s="77">
        <f>IF(K72="",-1,(-($M$6-(O72/L72))/$M$6))</f>
        <v>-1</v>
      </c>
      <c r="T72" s="35"/>
    </row>
    <row r="73" spans="1:20">
      <c r="A73" s="7"/>
      <c r="B73" s="52" t="s">
        <v>153</v>
      </c>
      <c r="C73" s="8"/>
      <c r="D73" s="9"/>
      <c r="E73" s="9"/>
      <c r="F73" s="9"/>
      <c r="G73" s="8" t="s">
        <v>114</v>
      </c>
      <c r="H73" s="53">
        <v>1583</v>
      </c>
      <c r="I73" s="63">
        <v>1611.9632442997122</v>
      </c>
      <c r="K73" s="74"/>
      <c r="L73" s="75"/>
      <c r="M73" s="76">
        <f>IF(K73="",0,(SUMIF($G$13:$G$84,K73,$H$13:$H$84)))</f>
        <v>0</v>
      </c>
      <c r="N73" s="77">
        <f>IF(K73="",-1,(-($L$6-(M73/L73))/$L$6))</f>
        <v>-1</v>
      </c>
      <c r="O73" s="76">
        <f>IF(K73="",0,(SUMIF($G$13:$G$84,K73,$I$13:$I$84)))</f>
        <v>0</v>
      </c>
      <c r="P73" s="77">
        <f>IF(K73="",-1,(-($M$6-(O73/L73))/$M$6))</f>
        <v>-1</v>
      </c>
      <c r="T73" s="35"/>
    </row>
    <row r="74" spans="1:20">
      <c r="A74" s="7"/>
      <c r="B74" s="52" t="s">
        <v>154</v>
      </c>
      <c r="C74" s="8"/>
      <c r="D74" s="9"/>
      <c r="E74" s="9"/>
      <c r="F74" s="9"/>
      <c r="G74" s="8" t="s">
        <v>114</v>
      </c>
      <c r="H74" s="53">
        <v>1674</v>
      </c>
      <c r="I74" s="63">
        <v>1682.0458882401142</v>
      </c>
      <c r="K74" s="74"/>
      <c r="L74" s="75"/>
      <c r="M74" s="76">
        <f>IF(K74="",0,(SUMIF($G$13:$G$84,K74,$H$13:$H$84)))</f>
        <v>0</v>
      </c>
      <c r="N74" s="77">
        <f>IF(K74="",-1,(-($L$6-(M74/L74))/$L$6))</f>
        <v>-1</v>
      </c>
      <c r="O74" s="76">
        <f>IF(K74="",0,(SUMIF($G$13:$G$84,K74,$I$13:$I$84)))</f>
        <v>0</v>
      </c>
      <c r="P74" s="77">
        <f>IF(K74="",-1,(-($M$6-(O74/L74))/$M$6))</f>
        <v>-1</v>
      </c>
      <c r="T74" s="35"/>
    </row>
    <row r="75" spans="1:20">
      <c r="A75" s="7"/>
      <c r="B75" s="52" t="s">
        <v>155</v>
      </c>
      <c r="C75" s="8"/>
      <c r="D75" s="9"/>
      <c r="E75" s="9"/>
      <c r="F75" s="9"/>
      <c r="G75" s="8" t="s">
        <v>114</v>
      </c>
      <c r="H75" s="53">
        <v>2004</v>
      </c>
      <c r="I75" s="63">
        <v>2004.1959211226017</v>
      </c>
      <c r="K75" s="74"/>
      <c r="L75" s="75"/>
      <c r="M75" s="76">
        <f>IF(K75="",0,(SUMIF($G$13:$G$84,K75,$H$13:$H$84)))</f>
        <v>0</v>
      </c>
      <c r="N75" s="77">
        <f>IF(K75="",-1,(-($L$6-(M75/L75))/$L$6))</f>
        <v>-1</v>
      </c>
      <c r="O75" s="76">
        <f>IF(K75="",0,(SUMIF($G$13:$G$84,K75,$I$13:$I$84)))</f>
        <v>0</v>
      </c>
      <c r="P75" s="77">
        <f>IF(K75="",-1,(-($M$6-(O75/L75))/$M$6))</f>
        <v>-1</v>
      </c>
      <c r="T75" s="35"/>
    </row>
    <row r="76" spans="1:20">
      <c r="A76" s="7"/>
      <c r="B76" s="52" t="s">
        <v>156</v>
      </c>
      <c r="C76" s="8"/>
      <c r="D76" s="9"/>
      <c r="E76" s="9"/>
      <c r="F76" s="9"/>
      <c r="G76" s="8" t="s">
        <v>114</v>
      </c>
      <c r="H76" s="53">
        <v>1987</v>
      </c>
      <c r="I76" s="63">
        <v>2015.0002324707543</v>
      </c>
      <c r="K76" s="74"/>
      <c r="L76" s="75"/>
      <c r="M76" s="76">
        <f>IF(K76="",0,(SUMIF($G$13:$G$84,K76,$H$13:$H$84)))</f>
        <v>0</v>
      </c>
      <c r="N76" s="77">
        <f>IF(K76="",-1,(-($L$6-(M76/L76))/$L$6))</f>
        <v>-1</v>
      </c>
      <c r="O76" s="76">
        <f>IF(K76="",0,(SUMIF($G$13:$G$84,K76,$I$13:$I$84)))</f>
        <v>0</v>
      </c>
      <c r="P76" s="77">
        <f>IF(K76="",-1,(-($M$6-(O76/L76))/$M$6))</f>
        <v>-1</v>
      </c>
      <c r="T76" s="35"/>
    </row>
    <row r="77" spans="1:20">
      <c r="A77" s="7"/>
      <c r="B77" s="52" t="s">
        <v>157</v>
      </c>
      <c r="C77" s="8"/>
      <c r="D77" s="9"/>
      <c r="E77" s="9"/>
      <c r="F77" s="9"/>
      <c r="G77" s="8" t="s">
        <v>114</v>
      </c>
      <c r="H77" s="53">
        <v>1473</v>
      </c>
      <c r="I77" s="63">
        <v>1486.3248611700019</v>
      </c>
      <c r="K77" s="74"/>
      <c r="L77" s="75"/>
      <c r="M77" s="76">
        <f>IF(K77="",0,(SUMIF($G$13:$G$84,K77,$H$13:$H$84)))</f>
        <v>0</v>
      </c>
      <c r="N77" s="77">
        <f>IF(K77="",-1,(-($L$6-(M77/L77))/$L$6))</f>
        <v>-1</v>
      </c>
      <c r="O77" s="76">
        <f>IF(K77="",0,(SUMIF($G$13:$G$84,K77,$I$13:$I$84)))</f>
        <v>0</v>
      </c>
      <c r="P77" s="77">
        <f>IF(K77="",-1,(-($M$6-(O77/L77))/$M$6))</f>
        <v>-1</v>
      </c>
      <c r="T77" s="35"/>
    </row>
    <row r="78" spans="1:20">
      <c r="A78" s="7"/>
      <c r="B78" s="52" t="s">
        <v>158</v>
      </c>
      <c r="C78" s="8"/>
      <c r="D78" s="9"/>
      <c r="E78" s="9"/>
      <c r="F78" s="9"/>
      <c r="G78" s="8" t="s">
        <v>114</v>
      </c>
      <c r="H78" s="53">
        <v>2034</v>
      </c>
      <c r="I78" s="63">
        <v>2067.5861681543711</v>
      </c>
      <c r="K78" s="74"/>
      <c r="L78" s="75"/>
      <c r="M78" s="76">
        <f>IF(K78="",0,(SUMIF($G$13:$G$84,K78,$H$13:$H$84)))</f>
        <v>0</v>
      </c>
      <c r="N78" s="77">
        <f>IF(K78="",-1,(-($L$6-(M78/L78))/$L$6))</f>
        <v>-1</v>
      </c>
      <c r="O78" s="76">
        <f>IF(K78="",0,(SUMIF($G$13:$G$84,K78,$I$13:$I$84)))</f>
        <v>0</v>
      </c>
      <c r="P78" s="77">
        <f>IF(K78="",-1,(-($M$6-(O78/L78))/$M$6))</f>
        <v>-1</v>
      </c>
      <c r="T78" s="35"/>
    </row>
    <row r="79" spans="1:20">
      <c r="A79" s="7"/>
      <c r="B79" s="52" t="s">
        <v>159</v>
      </c>
      <c r="C79" s="8"/>
      <c r="D79" s="9"/>
      <c r="E79" s="9"/>
      <c r="F79" s="9"/>
      <c r="G79" s="9" t="s">
        <v>71</v>
      </c>
      <c r="H79" s="53">
        <v>1376</v>
      </c>
      <c r="I79" s="63">
        <v>1400.4203707786326</v>
      </c>
      <c r="K79" s="74"/>
      <c r="L79" s="75"/>
      <c r="M79" s="76">
        <f>IF(K79="",0,(SUMIF($G$13:$G$84,K79,$H$13:$H$84)))</f>
        <v>0</v>
      </c>
      <c r="N79" s="77">
        <f>IF(K79="",-1,(-($L$6-(M79/L79))/$L$6))</f>
        <v>-1</v>
      </c>
      <c r="O79" s="76">
        <f>IF(K79="",0,(SUMIF($G$13:$G$84,K79,$I$13:$I$84)))</f>
        <v>0</v>
      </c>
      <c r="P79" s="77">
        <f>IF(K79="",-1,(-($M$6-(O79/L79))/$M$6))</f>
        <v>-1</v>
      </c>
      <c r="T79" s="35"/>
    </row>
    <row r="80" spans="1:20">
      <c r="A80" s="7"/>
      <c r="B80" s="52" t="s">
        <v>160</v>
      </c>
      <c r="C80" s="8"/>
      <c r="D80" s="9"/>
      <c r="E80" s="9"/>
      <c r="F80" s="9"/>
      <c r="G80" s="9" t="s">
        <v>71</v>
      </c>
      <c r="H80" s="53">
        <v>1782</v>
      </c>
      <c r="I80" s="64">
        <v>1782</v>
      </c>
      <c r="K80" s="74"/>
      <c r="L80" s="75"/>
      <c r="M80" s="76">
        <f>IF(K80="",0,(SUMIF($G$13:$G$84,K80,$H$13:$H$84)))</f>
        <v>0</v>
      </c>
      <c r="N80" s="77">
        <f>IF(K80="",-1,(-($L$6-(M80/L80))/$L$6))</f>
        <v>-1</v>
      </c>
      <c r="O80" s="76">
        <f>IF(K80="",0,(SUMIF($G$13:$G$84,K80,$I$13:$I$84)))</f>
        <v>0</v>
      </c>
      <c r="P80" s="77">
        <f>IF(K80="",-1,(-($M$6-(O80/L80))/$M$6))</f>
        <v>-1</v>
      </c>
      <c r="T80" s="35"/>
    </row>
    <row r="81" spans="1:20">
      <c r="A81" s="7"/>
      <c r="B81" s="52" t="s">
        <v>161</v>
      </c>
      <c r="C81" s="8"/>
      <c r="D81" s="9"/>
      <c r="E81" s="9"/>
      <c r="F81" s="9"/>
      <c r="G81" s="9" t="s">
        <v>71</v>
      </c>
      <c r="H81" s="53">
        <v>1575</v>
      </c>
      <c r="I81" s="63">
        <v>1584.3420300980372</v>
      </c>
      <c r="K81" s="74"/>
      <c r="L81" s="75"/>
      <c r="M81" s="76">
        <f>IF(K81="",0,(SUMIF($G$13:$G$84,K81,$H$13:$H$84)))</f>
        <v>0</v>
      </c>
      <c r="N81" s="77">
        <f>IF(K81="",-1,(-($L$6-(M81/L81))/$L$6))</f>
        <v>-1</v>
      </c>
      <c r="O81" s="76">
        <f>IF(K81="",0,(SUMIF($G$13:$G$84,K81,$I$13:$I$84)))</f>
        <v>0</v>
      </c>
      <c r="P81" s="77">
        <f>IF(K81="",-1,(-($M$6-(O81/L81))/$M$6))</f>
        <v>-1</v>
      </c>
      <c r="T81" s="35"/>
    </row>
    <row r="82" spans="1:20">
      <c r="A82" s="7"/>
      <c r="B82" s="52" t="s">
        <v>162</v>
      </c>
      <c r="C82" s="8"/>
      <c r="D82" s="9"/>
      <c r="E82" s="9"/>
      <c r="F82" s="9"/>
      <c r="G82" s="9" t="s">
        <v>71</v>
      </c>
      <c r="H82" s="53">
        <v>1376</v>
      </c>
      <c r="I82" s="63">
        <v>1461.6944804759055</v>
      </c>
      <c r="K82" s="74"/>
      <c r="L82" s="75"/>
      <c r="M82" s="76">
        <f>IF(K82="",0,(SUMIF($G$13:$G$84,K82,$H$13:$H$84)))</f>
        <v>0</v>
      </c>
      <c r="N82" s="77">
        <f>IF(K82="",-1,(-($L$6-(M82/L82))/$L$6))</f>
        <v>-1</v>
      </c>
      <c r="O82" s="76">
        <f>IF(K82="",0,(SUMIF($G$13:$G$84,K82,$I$13:$I$84)))</f>
        <v>0</v>
      </c>
      <c r="P82" s="77">
        <f>IF(K82="",-1,(-($M$6-(O82/L82))/$M$6))</f>
        <v>-1</v>
      </c>
      <c r="T82" s="35"/>
    </row>
    <row r="83" spans="1:20">
      <c r="A83" s="7"/>
      <c r="B83" s="52" t="s">
        <v>163</v>
      </c>
      <c r="C83" s="8"/>
      <c r="D83" s="9"/>
      <c r="E83" s="9"/>
      <c r="F83" s="9"/>
      <c r="G83" s="9" t="s">
        <v>71</v>
      </c>
      <c r="H83" s="53">
        <v>1414</v>
      </c>
      <c r="I83" s="63">
        <v>1442.6486358409163</v>
      </c>
      <c r="K83" s="74"/>
      <c r="L83" s="75"/>
      <c r="M83" s="76">
        <f>IF(K83="",0,(SUMIF($G$13:$G$84,K83,$H$13:$H$84)))</f>
        <v>0</v>
      </c>
      <c r="N83" s="77">
        <f>IF(K83="",-1,(-($L$6-(M83/L83))/$L$6))</f>
        <v>-1</v>
      </c>
      <c r="O83" s="76">
        <f>IF(K83="",0,(SUMIF($G$13:$G$84,K83,$I$13:$I$84)))</f>
        <v>0</v>
      </c>
      <c r="P83" s="77">
        <f>IF(K83="",-1,(-($M$6-(O83/L83))/$M$6))</f>
        <v>-1</v>
      </c>
      <c r="T83" s="35"/>
    </row>
    <row r="84" spans="1:20">
      <c r="A84" s="7"/>
      <c r="B84" s="10" t="s">
        <v>164</v>
      </c>
      <c r="C84" s="8"/>
      <c r="D84" s="9"/>
      <c r="E84" s="9"/>
      <c r="F84" s="9"/>
      <c r="G84" s="8" t="s">
        <v>71</v>
      </c>
      <c r="H84" s="10">
        <v>1862</v>
      </c>
      <c r="I84" s="63">
        <v>1903.1651669609496</v>
      </c>
      <c r="K84" s="74"/>
      <c r="L84" s="75"/>
      <c r="M84" s="76">
        <f>IF(K84="",0,(SUMIF($G$13:$G$84,K84,$H$13:$H$84)))</f>
        <v>0</v>
      </c>
      <c r="N84" s="77">
        <f>IF(K84="",-1,(-($L$6-(M84/L84))/$L$6))</f>
        <v>-1</v>
      </c>
      <c r="O84" s="76">
        <f>IF(K84="",0,(SUMIF($G$13:$G$84,K84,$I$13:$I$84)))</f>
        <v>0</v>
      </c>
      <c r="P84" s="77">
        <f>IF(K84="",-1,(-($M$6-(O84/L84))/$M$6))</f>
        <v>-1</v>
      </c>
    </row>
    <row r="85" spans="1:20">
      <c r="A85" s="7"/>
      <c r="B85" s="56" t="s">
        <v>165</v>
      </c>
      <c r="C85" s="57"/>
      <c r="D85" s="57" t="s">
        <v>166</v>
      </c>
      <c r="E85" s="57"/>
      <c r="F85" s="57"/>
      <c r="G85" s="57" t="s">
        <v>98</v>
      </c>
      <c r="H85" s="58">
        <v>1781</v>
      </c>
      <c r="I85" s="59">
        <v>1793.9255593644241</v>
      </c>
      <c r="K85" s="74"/>
      <c r="L85" s="75"/>
      <c r="M85" s="76">
        <f>IF(K85="",0,(SUMIF($G$13:$G$84,K85,$H$13:$H$84)))</f>
        <v>0</v>
      </c>
      <c r="N85" s="77">
        <f>IF(K85="",-1,(-($L$6-(M85/L85))/$L$6))</f>
        <v>-1</v>
      </c>
      <c r="O85" s="76">
        <f>IF(K85="",0,(SUMIF($G$13:$G$84,K85,$I$13:$I$84)))</f>
        <v>0</v>
      </c>
      <c r="P85" s="77">
        <f>IF(K85="",-1,(-($M$6-(O85/L85))/$M$6))</f>
        <v>-1</v>
      </c>
    </row>
    <row r="86" spans="1:20">
      <c r="A86" s="7"/>
      <c r="B86" s="56" t="s">
        <v>167</v>
      </c>
      <c r="C86" s="57"/>
      <c r="D86" s="57"/>
      <c r="E86" s="57"/>
      <c r="F86" s="57"/>
      <c r="G86" s="57" t="s">
        <v>98</v>
      </c>
      <c r="H86" s="58">
        <v>1614</v>
      </c>
      <c r="I86" s="59">
        <v>1633.3661673292265</v>
      </c>
      <c r="K86" s="74"/>
      <c r="L86" s="75"/>
      <c r="M86" s="76">
        <f>IF(K86="",0,(SUMIF($G$13:$G$84,K86,$H$13:$H$84)))</f>
        <v>0</v>
      </c>
      <c r="N86" s="77">
        <f>IF(K86="",-1,(-($L$6-(M86/L86))/$L$6))</f>
        <v>-1</v>
      </c>
      <c r="O86" s="76">
        <f>IF(K86="",0,(SUMIF($G$13:$G$84,K86,$I$13:$I$84)))</f>
        <v>0</v>
      </c>
      <c r="P86" s="77">
        <f>IF(K86="",-1,(-($M$6-(O86/L86))/$M$6))</f>
        <v>-1</v>
      </c>
    </row>
    <row r="87" spans="1:20">
      <c r="A87" s="7"/>
      <c r="B87" s="56" t="s">
        <v>168</v>
      </c>
      <c r="C87" s="57"/>
      <c r="D87" s="57"/>
      <c r="E87" s="57"/>
      <c r="F87" s="57"/>
      <c r="G87" s="57" t="s">
        <v>98</v>
      </c>
      <c r="H87" s="58">
        <v>2546</v>
      </c>
      <c r="I87" s="59">
        <v>2571.0380469487209</v>
      </c>
      <c r="K87" s="74"/>
      <c r="L87" s="75"/>
      <c r="M87" s="76">
        <f>IF(K87="",0,(SUMIF($G$13:$G$84,K87,$H$13:$H$84)))</f>
        <v>0</v>
      </c>
      <c r="N87" s="77">
        <f>IF(K87="",-1,(-($L$6-(M87/L87))/$L$6))</f>
        <v>-1</v>
      </c>
      <c r="O87" s="76">
        <f>IF(K87="",0,(SUMIF($G$13:$G$84,K87,$I$13:$I$84)))</f>
        <v>0</v>
      </c>
      <c r="P87" s="77">
        <f>IF(K87="",-1,(-($M$6-(O87/L87))/$M$6))</f>
        <v>-1</v>
      </c>
    </row>
    <row r="88" spans="1:20">
      <c r="A88" s="7"/>
      <c r="B88" s="56" t="s">
        <v>169</v>
      </c>
      <c r="C88" s="57"/>
      <c r="D88" s="57"/>
      <c r="E88" s="57"/>
      <c r="F88" s="57"/>
      <c r="G88" s="57" t="s">
        <v>98</v>
      </c>
      <c r="H88" s="58">
        <v>1934</v>
      </c>
      <c r="I88" s="59">
        <v>1934</v>
      </c>
      <c r="K88" s="74"/>
      <c r="L88" s="75"/>
      <c r="M88" s="76">
        <f>IF(K88="",0,(SUMIF($G$13:$G$84,K88,$H$13:$H$84)))</f>
        <v>0</v>
      </c>
      <c r="N88" s="77">
        <f>IF(K88="",-1,(-($L$6-(M88/L88))/$L$6))</f>
        <v>-1</v>
      </c>
      <c r="O88" s="76">
        <f>IF(K88="",0,(SUMIF($G$13:$G$84,K88,$I$13:$I$84)))</f>
        <v>0</v>
      </c>
      <c r="P88" s="77">
        <f>IF(K88="",-1,(-($M$6-(O88/L88))/$M$6))</f>
        <v>-1</v>
      </c>
    </row>
    <row r="89" spans="1:20">
      <c r="A89" s="7"/>
      <c r="B89" s="56" t="s">
        <v>170</v>
      </c>
      <c r="C89" s="57"/>
      <c r="D89" s="57" t="s">
        <v>171</v>
      </c>
      <c r="E89" s="57"/>
      <c r="F89" s="57"/>
      <c r="G89" s="57" t="s">
        <v>98</v>
      </c>
      <c r="H89" s="58">
        <v>1797</v>
      </c>
      <c r="I89" s="59">
        <v>2089.63906488051</v>
      </c>
      <c r="K89" s="74"/>
      <c r="L89" s="75"/>
      <c r="M89" s="76">
        <f>IF(K89="",0,(SUMIF($G$13:$G$84,K89,$H$13:$H$84)))</f>
        <v>0</v>
      </c>
      <c r="N89" s="77">
        <f>IF(K89="",-1,(-($L$6-(M89/L89))/$L$6))</f>
        <v>-1</v>
      </c>
      <c r="O89" s="76">
        <f>IF(K89="",0,(SUMIF($G$13:$G$84,K89,$I$13:$I$84)))</f>
        <v>0</v>
      </c>
      <c r="P89" s="77">
        <f>IF(K89="",-1,(-($M$6-(O89/L89))/$M$6))</f>
        <v>-1</v>
      </c>
    </row>
    <row r="90" spans="1:20">
      <c r="A90" s="7"/>
      <c r="B90" s="56" t="s">
        <v>172</v>
      </c>
      <c r="C90" s="57"/>
      <c r="D90" s="57" t="s">
        <v>32</v>
      </c>
      <c r="E90" s="57" t="s">
        <v>73</v>
      </c>
      <c r="F90" s="57"/>
      <c r="G90" s="57" t="s">
        <v>98</v>
      </c>
      <c r="H90" s="58">
        <v>317</v>
      </c>
      <c r="I90" s="59">
        <v>959.31620917600912</v>
      </c>
      <c r="K90" s="74"/>
      <c r="L90" s="75"/>
      <c r="M90" s="76">
        <f>IF(K90="",0,(SUMIF($G$13:$G$84,K90,$H$13:$H$84)))</f>
        <v>0</v>
      </c>
      <c r="N90" s="77">
        <f>IF(K90="",-1,(-($L$6-(M90/L90))/$L$6))</f>
        <v>-1</v>
      </c>
      <c r="O90" s="76">
        <f>IF(K90="",0,(SUMIF($G$13:$G$84,K90,$I$13:$I$84)))</f>
        <v>0</v>
      </c>
      <c r="P90" s="77">
        <f>IF(K90="",-1,(-($M$6-(O90/L90))/$M$6))</f>
        <v>-1</v>
      </c>
    </row>
    <row r="91" spans="1:20">
      <c r="B91" s="56" t="s">
        <v>173</v>
      </c>
      <c r="C91" s="57"/>
      <c r="D91" s="57" t="s">
        <v>174</v>
      </c>
      <c r="E91" s="57" t="s">
        <v>175</v>
      </c>
      <c r="F91" s="57"/>
      <c r="G91" s="57" t="s">
        <v>109</v>
      </c>
      <c r="H91" s="58">
        <v>2380</v>
      </c>
      <c r="I91" s="59">
        <v>2403.7993388137402</v>
      </c>
    </row>
    <row r="92" spans="1:20">
      <c r="B92" s="56" t="s">
        <v>176</v>
      </c>
      <c r="C92" s="57"/>
      <c r="D92" s="57" t="s">
        <v>174</v>
      </c>
      <c r="E92" s="57" t="s">
        <v>175</v>
      </c>
      <c r="F92" s="57"/>
      <c r="G92" s="57" t="s">
        <v>109</v>
      </c>
      <c r="H92" s="58">
        <v>1575</v>
      </c>
      <c r="I92" s="59">
        <v>1588.3994801032666</v>
      </c>
    </row>
    <row r="93" spans="1:20">
      <c r="B93" s="56" t="s">
        <v>177</v>
      </c>
      <c r="C93" s="57"/>
      <c r="D93" s="57" t="s">
        <v>174</v>
      </c>
      <c r="E93" s="57" t="s">
        <v>175</v>
      </c>
      <c r="F93" s="57"/>
      <c r="G93" s="57" t="s">
        <v>109</v>
      </c>
      <c r="H93" s="58">
        <v>2369</v>
      </c>
      <c r="I93" s="59">
        <v>2383.4859202097127</v>
      </c>
    </row>
    <row r="94" spans="1:20">
      <c r="B94" s="56" t="s">
        <v>178</v>
      </c>
      <c r="C94" s="57"/>
      <c r="D94" s="57" t="s">
        <v>174</v>
      </c>
      <c r="E94" s="57" t="s">
        <v>175</v>
      </c>
      <c r="F94" s="57"/>
      <c r="G94" s="57" t="s">
        <v>109</v>
      </c>
      <c r="H94" s="58">
        <v>2128</v>
      </c>
      <c r="I94" s="59">
        <v>2158.7376347772361</v>
      </c>
    </row>
    <row r="95" spans="1:20">
      <c r="B95" s="56" t="s">
        <v>179</v>
      </c>
      <c r="C95" s="57"/>
      <c r="D95" s="57" t="s">
        <v>180</v>
      </c>
      <c r="E95" s="57"/>
      <c r="F95" s="57"/>
      <c r="G95" s="57" t="s">
        <v>109</v>
      </c>
      <c r="H95" s="58">
        <v>807</v>
      </c>
      <c r="I95" s="59">
        <v>1234.3499255624959</v>
      </c>
    </row>
    <row r="96" spans="1:20">
      <c r="B96" s="56" t="s">
        <v>181</v>
      </c>
      <c r="C96" s="57"/>
      <c r="D96" s="57" t="s">
        <v>182</v>
      </c>
      <c r="E96" s="57"/>
      <c r="F96" s="57"/>
      <c r="G96" s="57" t="s">
        <v>109</v>
      </c>
      <c r="H96" s="58">
        <v>400</v>
      </c>
      <c r="I96" s="59">
        <v>403.60423040552735</v>
      </c>
    </row>
    <row r="97" spans="2:9">
      <c r="B97" s="56" t="s">
        <v>183</v>
      </c>
      <c r="C97" s="57"/>
      <c r="D97" s="57" t="s">
        <v>174</v>
      </c>
      <c r="E97" s="57" t="s">
        <v>184</v>
      </c>
      <c r="F97" s="57"/>
      <c r="G97" s="57" t="s">
        <v>88</v>
      </c>
      <c r="H97" s="58">
        <v>1241</v>
      </c>
      <c r="I97" s="59">
        <v>1492.7039135380676</v>
      </c>
    </row>
    <row r="98" spans="2:9">
      <c r="B98" s="56" t="s">
        <v>185</v>
      </c>
      <c r="C98" s="57"/>
      <c r="D98" s="57" t="s">
        <v>174</v>
      </c>
      <c r="E98" s="57" t="s">
        <v>184</v>
      </c>
      <c r="F98" s="57"/>
      <c r="G98" s="57" t="s">
        <v>88</v>
      </c>
      <c r="H98" s="58">
        <v>1354</v>
      </c>
      <c r="I98" s="59">
        <v>1362.9781095584199</v>
      </c>
    </row>
    <row r="99" spans="2:9">
      <c r="B99" s="56" t="s">
        <v>186</v>
      </c>
      <c r="C99" s="57"/>
      <c r="D99" s="57" t="s">
        <v>174</v>
      </c>
      <c r="E99" s="57" t="s">
        <v>184</v>
      </c>
      <c r="F99" s="57"/>
      <c r="G99" s="57" t="s">
        <v>88</v>
      </c>
      <c r="H99" s="58">
        <v>2297</v>
      </c>
      <c r="I99" s="59">
        <v>2325.2210362143119</v>
      </c>
    </row>
    <row r="100" spans="2:9">
      <c r="B100" s="56" t="s">
        <v>187</v>
      </c>
      <c r="C100" s="57"/>
      <c r="D100" s="57" t="s">
        <v>174</v>
      </c>
      <c r="E100" s="57" t="s">
        <v>184</v>
      </c>
      <c r="F100" s="57"/>
      <c r="G100" s="57" t="s">
        <v>88</v>
      </c>
      <c r="H100" s="58">
        <v>1438</v>
      </c>
      <c r="I100" s="59">
        <v>1445.4104396935477</v>
      </c>
    </row>
    <row r="101" spans="2:9">
      <c r="B101" s="56" t="s">
        <v>188</v>
      </c>
      <c r="C101" s="57"/>
      <c r="D101" s="57" t="s">
        <v>174</v>
      </c>
      <c r="E101" s="57" t="s">
        <v>184</v>
      </c>
      <c r="F101" s="57"/>
      <c r="G101" s="57" t="s">
        <v>88</v>
      </c>
      <c r="H101" s="58">
        <v>1235</v>
      </c>
      <c r="I101" s="65">
        <v>1235</v>
      </c>
    </row>
    <row r="102" spans="2:9">
      <c r="B102" s="56" t="s">
        <v>189</v>
      </c>
      <c r="C102" s="57"/>
      <c r="D102" s="57" t="s">
        <v>174</v>
      </c>
      <c r="E102" s="57" t="s">
        <v>184</v>
      </c>
      <c r="F102" s="57"/>
      <c r="G102" s="57" t="s">
        <v>88</v>
      </c>
      <c r="H102" s="58">
        <v>2384</v>
      </c>
      <c r="I102" s="59">
        <v>2396.9225187020638</v>
      </c>
    </row>
    <row r="103" spans="2:9">
      <c r="B103" s="56" t="s">
        <v>190</v>
      </c>
      <c r="C103" s="57"/>
      <c r="D103" s="57"/>
      <c r="E103" s="57"/>
      <c r="F103" s="57"/>
      <c r="G103" s="57" t="s">
        <v>67</v>
      </c>
      <c r="H103" s="58">
        <v>1837</v>
      </c>
      <c r="I103" s="59">
        <v>1863.5448783909344</v>
      </c>
    </row>
    <row r="104" spans="2:9">
      <c r="B104" s="56" t="s">
        <v>191</v>
      </c>
      <c r="C104" s="57"/>
      <c r="D104" s="57"/>
      <c r="E104" s="57"/>
      <c r="F104" s="57"/>
      <c r="G104" s="57" t="s">
        <v>67</v>
      </c>
      <c r="H104" s="58">
        <v>1536</v>
      </c>
      <c r="I104" s="59">
        <v>1541.0996347751893</v>
      </c>
    </row>
    <row r="105" spans="2:9">
      <c r="B105" s="56" t="s">
        <v>192</v>
      </c>
      <c r="C105" s="57"/>
      <c r="D105" s="57"/>
      <c r="E105" s="57"/>
      <c r="F105" s="57"/>
      <c r="G105" s="57" t="s">
        <v>67</v>
      </c>
      <c r="H105" s="58">
        <v>2213</v>
      </c>
      <c r="I105" s="59">
        <v>2284.2810667618905</v>
      </c>
    </row>
    <row r="106" spans="2:9">
      <c r="B106" s="56" t="s">
        <v>193</v>
      </c>
      <c r="C106" s="57"/>
      <c r="D106" s="57"/>
      <c r="E106" s="57"/>
      <c r="F106" s="57"/>
      <c r="G106" s="57" t="s">
        <v>67</v>
      </c>
      <c r="H106" s="58">
        <v>1542</v>
      </c>
      <c r="I106" s="59">
        <v>1571.111918012587</v>
      </c>
    </row>
    <row r="107" spans="2:9">
      <c r="B107" s="56" t="s">
        <v>194</v>
      </c>
      <c r="C107" s="57"/>
      <c r="D107" s="57"/>
      <c r="E107" s="57"/>
      <c r="F107" s="57"/>
      <c r="G107" s="57" t="s">
        <v>67</v>
      </c>
      <c r="H107" s="58">
        <v>1544</v>
      </c>
      <c r="I107" s="59">
        <v>1563.4031136461299</v>
      </c>
    </row>
    <row r="108" spans="2:9">
      <c r="B108" s="56" t="s">
        <v>195</v>
      </c>
      <c r="C108" s="57"/>
      <c r="D108" s="57"/>
      <c r="E108" s="57"/>
      <c r="F108" s="57"/>
      <c r="G108" s="57" t="s">
        <v>67</v>
      </c>
      <c r="H108" s="58">
        <v>1486</v>
      </c>
      <c r="I108" s="59">
        <v>1810.2700856016693</v>
      </c>
    </row>
    <row r="109" spans="2:9">
      <c r="B109" s="56" t="s">
        <v>196</v>
      </c>
      <c r="C109" s="57"/>
      <c r="D109" s="57"/>
      <c r="E109" s="57"/>
      <c r="F109" s="57"/>
      <c r="G109" s="57" t="s">
        <v>69</v>
      </c>
      <c r="H109" s="58">
        <v>1961</v>
      </c>
      <c r="I109" s="59">
        <v>1964.9778624259623</v>
      </c>
    </row>
    <row r="110" spans="2:9">
      <c r="B110" s="56" t="s">
        <v>197</v>
      </c>
      <c r="C110" s="57"/>
      <c r="D110" s="57"/>
      <c r="E110" s="57"/>
      <c r="F110" s="57"/>
      <c r="G110" s="57" t="s">
        <v>69</v>
      </c>
      <c r="H110" s="58">
        <v>1661</v>
      </c>
      <c r="I110" s="59">
        <v>1701.270731381629</v>
      </c>
    </row>
    <row r="111" spans="2:9">
      <c r="B111" s="56" t="s">
        <v>198</v>
      </c>
      <c r="C111" s="57"/>
      <c r="D111" s="57"/>
      <c r="E111" s="57"/>
      <c r="F111" s="57"/>
      <c r="G111" s="57" t="s">
        <v>69</v>
      </c>
      <c r="H111" s="58">
        <v>1764</v>
      </c>
      <c r="I111" s="59">
        <v>1785.4516640717989</v>
      </c>
    </row>
    <row r="112" spans="2:9">
      <c r="B112" s="56" t="s">
        <v>199</v>
      </c>
      <c r="C112" s="57"/>
      <c r="D112" s="57"/>
      <c r="E112" s="57"/>
      <c r="F112" s="57"/>
      <c r="G112" s="57" t="s">
        <v>69</v>
      </c>
      <c r="H112" s="58">
        <v>1603</v>
      </c>
      <c r="I112" s="59">
        <v>1614.4619692969352</v>
      </c>
    </row>
    <row r="113" spans="2:9">
      <c r="B113" s="56" t="s">
        <v>200</v>
      </c>
      <c r="C113" s="57"/>
      <c r="D113" s="57"/>
      <c r="E113" s="57"/>
      <c r="F113" s="57"/>
      <c r="G113" s="57" t="s">
        <v>69</v>
      </c>
      <c r="H113" s="58">
        <v>1751</v>
      </c>
      <c r="I113" s="59">
        <v>1803.504308440645</v>
      </c>
    </row>
    <row r="114" spans="2:9">
      <c r="B114" s="56" t="s">
        <v>201</v>
      </c>
      <c r="C114" s="57"/>
      <c r="D114" s="57"/>
      <c r="E114" s="57"/>
      <c r="F114" s="57"/>
      <c r="G114" s="57" t="s">
        <v>69</v>
      </c>
      <c r="H114" s="58">
        <v>1472</v>
      </c>
      <c r="I114" s="59">
        <v>1496.1334344518834</v>
      </c>
    </row>
    <row r="115" spans="2:9">
      <c r="B115" s="56" t="s">
        <v>202</v>
      </c>
      <c r="C115" s="57"/>
      <c r="D115" s="57"/>
      <c r="E115" s="57"/>
      <c r="F115" s="57"/>
      <c r="G115" s="57" t="s">
        <v>90</v>
      </c>
      <c r="H115" s="58">
        <v>2433</v>
      </c>
      <c r="I115" s="59">
        <v>3101.5096649314769</v>
      </c>
    </row>
    <row r="116" spans="2:9">
      <c r="B116" s="56" t="s">
        <v>203</v>
      </c>
      <c r="C116" s="57"/>
      <c r="D116" s="57"/>
      <c r="E116" s="57"/>
      <c r="F116" s="57"/>
      <c r="G116" s="57" t="s">
        <v>90</v>
      </c>
      <c r="H116" s="58">
        <v>1511</v>
      </c>
      <c r="I116" s="59">
        <v>1514.7543560467218</v>
      </c>
    </row>
    <row r="117" spans="2:9">
      <c r="B117" s="56" t="s">
        <v>204</v>
      </c>
      <c r="C117" s="57"/>
      <c r="D117" s="57"/>
      <c r="E117" s="57"/>
      <c r="F117" s="57"/>
      <c r="G117" s="57" t="s">
        <v>90</v>
      </c>
      <c r="H117" s="58">
        <v>1641</v>
      </c>
      <c r="I117" s="59">
        <v>1662.4336786328158</v>
      </c>
    </row>
    <row r="118" spans="2:9">
      <c r="B118" s="56" t="s">
        <v>205</v>
      </c>
      <c r="C118" s="57"/>
      <c r="D118" s="57"/>
      <c r="E118" s="57"/>
      <c r="F118" s="57"/>
      <c r="G118" s="57" t="s">
        <v>90</v>
      </c>
      <c r="H118" s="58">
        <v>1752</v>
      </c>
      <c r="I118" s="59">
        <v>1783.0532081746135</v>
      </c>
    </row>
    <row r="119" spans="2:9">
      <c r="B119" s="56" t="s">
        <v>206</v>
      </c>
      <c r="C119" s="57"/>
      <c r="D119" s="57"/>
      <c r="E119" s="57"/>
      <c r="F119" s="57"/>
      <c r="G119" s="57" t="s">
        <v>90</v>
      </c>
      <c r="H119" s="58">
        <v>1533</v>
      </c>
      <c r="I119" s="59">
        <v>1569.7760637610972</v>
      </c>
    </row>
    <row r="120" spans="2:9">
      <c r="B120" s="56" t="s">
        <v>207</v>
      </c>
      <c r="C120" s="57"/>
      <c r="D120" s="57"/>
      <c r="E120" s="57"/>
      <c r="F120" s="57"/>
      <c r="G120" s="57" t="s">
        <v>90</v>
      </c>
      <c r="H120" s="58">
        <v>1558</v>
      </c>
      <c r="I120" s="59">
        <v>1632.7729199653086</v>
      </c>
    </row>
    <row r="121" spans="2:9">
      <c r="B121" s="56" t="s">
        <v>208</v>
      </c>
      <c r="C121" s="57"/>
      <c r="D121" s="57"/>
      <c r="E121" s="57"/>
      <c r="F121" s="57"/>
      <c r="G121" s="57" t="s">
        <v>106</v>
      </c>
      <c r="H121" s="58">
        <v>2076</v>
      </c>
      <c r="I121" s="59">
        <v>2083.3739425141544</v>
      </c>
    </row>
    <row r="122" spans="2:9">
      <c r="B122" s="56" t="s">
        <v>209</v>
      </c>
      <c r="C122" s="57"/>
      <c r="D122" s="57"/>
      <c r="E122" s="57"/>
      <c r="F122" s="57"/>
      <c r="G122" s="57" t="s">
        <v>106</v>
      </c>
      <c r="H122" s="58">
        <v>2180</v>
      </c>
      <c r="I122" s="59">
        <v>2202.3314437597255</v>
      </c>
    </row>
    <row r="123" spans="2:9">
      <c r="B123" s="56" t="s">
        <v>210</v>
      </c>
      <c r="C123" s="57"/>
      <c r="D123" s="57"/>
      <c r="E123" s="57"/>
      <c r="F123" s="57"/>
      <c r="G123" s="57" t="s">
        <v>106</v>
      </c>
      <c r="H123" s="58">
        <v>1574</v>
      </c>
      <c r="I123" s="59">
        <v>1696.2702985892233</v>
      </c>
    </row>
    <row r="124" spans="2:9">
      <c r="B124" s="56" t="s">
        <v>211</v>
      </c>
      <c r="C124" s="57"/>
      <c r="D124" s="57"/>
      <c r="E124" s="57"/>
      <c r="F124" s="57"/>
      <c r="G124" s="57" t="s">
        <v>106</v>
      </c>
      <c r="H124" s="58">
        <v>1617</v>
      </c>
      <c r="I124" s="59">
        <v>1640.1466814920218</v>
      </c>
    </row>
    <row r="125" spans="2:9">
      <c r="B125" s="56" t="s">
        <v>212</v>
      </c>
      <c r="C125" s="57"/>
      <c r="D125" s="57"/>
      <c r="E125" s="57"/>
      <c r="F125" s="57"/>
      <c r="G125" s="57" t="s">
        <v>106</v>
      </c>
      <c r="H125" s="58">
        <v>1600</v>
      </c>
      <c r="I125" s="59">
        <v>1619.8282733933324</v>
      </c>
    </row>
    <row r="126" spans="2:9">
      <c r="B126" s="56" t="s">
        <v>213</v>
      </c>
      <c r="C126" s="57"/>
      <c r="D126" s="57"/>
      <c r="E126" s="57"/>
      <c r="F126" s="57"/>
      <c r="G126" s="57" t="s">
        <v>106</v>
      </c>
      <c r="H126" s="58">
        <v>1426</v>
      </c>
      <c r="I126" s="59">
        <v>1641.1743831761817</v>
      </c>
    </row>
    <row r="127" spans="2:9">
      <c r="B127" s="56" t="s">
        <v>214</v>
      </c>
      <c r="C127" s="57"/>
      <c r="D127" s="57"/>
      <c r="E127" s="57"/>
      <c r="F127" s="57"/>
      <c r="G127" s="57" t="s">
        <v>82</v>
      </c>
      <c r="H127" s="58">
        <v>1583</v>
      </c>
      <c r="I127" s="59">
        <v>1647.6969611450463</v>
      </c>
    </row>
    <row r="128" spans="2:9">
      <c r="B128" s="56" t="s">
        <v>215</v>
      </c>
      <c r="C128" s="57"/>
      <c r="D128" s="57"/>
      <c r="E128" s="57"/>
      <c r="F128" s="57"/>
      <c r="G128" s="57" t="s">
        <v>82</v>
      </c>
      <c r="H128" s="58">
        <v>1462</v>
      </c>
      <c r="I128" s="59">
        <v>1535.2465634793864</v>
      </c>
    </row>
    <row r="129" spans="2:9">
      <c r="B129" s="56" t="s">
        <v>216</v>
      </c>
      <c r="C129" s="57"/>
      <c r="D129" s="57"/>
      <c r="E129" s="57"/>
      <c r="F129" s="57"/>
      <c r="G129" s="57" t="s">
        <v>82</v>
      </c>
      <c r="H129" s="58">
        <v>1807</v>
      </c>
      <c r="I129" s="59">
        <v>1831.4434868911528</v>
      </c>
    </row>
    <row r="130" spans="2:9">
      <c r="B130" s="56" t="s">
        <v>217</v>
      </c>
      <c r="C130" s="57"/>
      <c r="D130" s="57"/>
      <c r="E130" s="57"/>
      <c r="F130" s="57"/>
      <c r="G130" s="57" t="s">
        <v>82</v>
      </c>
      <c r="H130" s="58">
        <v>1800</v>
      </c>
      <c r="I130" s="59">
        <v>1808.1488173882833</v>
      </c>
    </row>
    <row r="131" spans="2:9">
      <c r="B131" s="56" t="s">
        <v>218</v>
      </c>
      <c r="C131" s="57"/>
      <c r="D131" s="57"/>
      <c r="E131" s="57"/>
      <c r="F131" s="57"/>
      <c r="G131" s="57" t="s">
        <v>82</v>
      </c>
      <c r="H131" s="58">
        <v>1950</v>
      </c>
      <c r="I131" s="59">
        <v>2032.7041886132752</v>
      </c>
    </row>
    <row r="132" spans="2:9">
      <c r="B132" s="56" t="s">
        <v>219</v>
      </c>
      <c r="C132" s="57"/>
      <c r="D132" s="57"/>
      <c r="E132" s="57"/>
      <c r="F132" s="57"/>
      <c r="G132" s="57" t="s">
        <v>82</v>
      </c>
      <c r="H132" s="58">
        <v>2028</v>
      </c>
      <c r="I132" s="59">
        <v>2293.0873637141835</v>
      </c>
    </row>
    <row r="133" spans="2:9">
      <c r="B133" s="56" t="s">
        <v>220</v>
      </c>
      <c r="C133" s="57"/>
      <c r="D133" s="57"/>
      <c r="E133" s="57"/>
      <c r="F133" s="57"/>
      <c r="G133" s="57" t="s">
        <v>74</v>
      </c>
      <c r="H133" s="58">
        <v>1789</v>
      </c>
      <c r="I133" s="59">
        <v>1814.15988795163</v>
      </c>
    </row>
    <row r="134" spans="2:9">
      <c r="B134" s="56" t="s">
        <v>221</v>
      </c>
      <c r="C134" s="57"/>
      <c r="D134" s="57"/>
      <c r="E134" s="57"/>
      <c r="F134" s="57"/>
      <c r="G134" s="57" t="s">
        <v>74</v>
      </c>
      <c r="H134" s="58">
        <v>1435</v>
      </c>
      <c r="I134" s="59">
        <v>1456.562740991036</v>
      </c>
    </row>
    <row r="135" spans="2:9">
      <c r="B135" s="56" t="s">
        <v>222</v>
      </c>
      <c r="C135" s="57"/>
      <c r="D135" s="57"/>
      <c r="E135" s="57"/>
      <c r="F135" s="57"/>
      <c r="G135" s="57" t="s">
        <v>74</v>
      </c>
      <c r="H135" s="58">
        <v>1708</v>
      </c>
      <c r="I135" s="59">
        <v>1743.8598496520278</v>
      </c>
    </row>
    <row r="136" spans="2:9">
      <c r="B136" s="56" t="s">
        <v>223</v>
      </c>
      <c r="C136" s="57"/>
      <c r="D136" s="57"/>
      <c r="E136" s="57"/>
      <c r="F136" s="57"/>
      <c r="G136" s="57" t="s">
        <v>74</v>
      </c>
      <c r="H136" s="58">
        <v>1570</v>
      </c>
      <c r="I136" s="59">
        <v>1631.3754999901194</v>
      </c>
    </row>
    <row r="137" spans="2:9">
      <c r="B137" s="56" t="s">
        <v>224</v>
      </c>
      <c r="C137" s="57"/>
      <c r="D137" s="57"/>
      <c r="E137" s="57"/>
      <c r="F137" s="57"/>
      <c r="G137" s="57" t="s">
        <v>74</v>
      </c>
      <c r="H137" s="58">
        <v>1550</v>
      </c>
      <c r="I137" s="59">
        <v>1590.3797561419169</v>
      </c>
    </row>
    <row r="138" spans="2:9">
      <c r="B138" s="56" t="s">
        <v>225</v>
      </c>
      <c r="C138" s="57"/>
      <c r="D138" s="57"/>
      <c r="E138" s="57"/>
      <c r="F138" s="57"/>
      <c r="G138" s="57" t="s">
        <v>74</v>
      </c>
      <c r="H138" s="58">
        <v>1841</v>
      </c>
      <c r="I138" s="59">
        <v>1893.8109956963285</v>
      </c>
    </row>
    <row r="139" spans="2:9">
      <c r="B139" s="56" t="s">
        <v>226</v>
      </c>
      <c r="C139" s="57"/>
      <c r="D139" s="57"/>
      <c r="E139" s="57"/>
      <c r="F139" s="57"/>
      <c r="G139" s="57" t="s">
        <v>100</v>
      </c>
      <c r="H139" s="58">
        <v>1921</v>
      </c>
      <c r="I139" s="59">
        <v>2000.7493742491617</v>
      </c>
    </row>
    <row r="140" spans="2:9">
      <c r="B140" s="56" t="s">
        <v>227</v>
      </c>
      <c r="C140" s="57"/>
      <c r="D140" s="57"/>
      <c r="E140" s="57"/>
      <c r="F140" s="57"/>
      <c r="G140" s="57" t="s">
        <v>100</v>
      </c>
      <c r="H140" s="58">
        <v>1444</v>
      </c>
      <c r="I140" s="59">
        <v>1460.304093321384</v>
      </c>
    </row>
    <row r="141" spans="2:9">
      <c r="B141" s="56" t="s">
        <v>228</v>
      </c>
      <c r="C141" s="57"/>
      <c r="D141" s="57"/>
      <c r="E141" s="57"/>
      <c r="F141" s="57"/>
      <c r="G141" s="57" t="s">
        <v>100</v>
      </c>
      <c r="H141" s="58">
        <v>1645</v>
      </c>
      <c r="I141" s="59">
        <v>1944.6678705832528</v>
      </c>
    </row>
    <row r="142" spans="2:9">
      <c r="B142" s="56" t="s">
        <v>229</v>
      </c>
      <c r="C142" s="57"/>
      <c r="D142" s="57"/>
      <c r="E142" s="57"/>
      <c r="F142" s="57"/>
      <c r="G142" s="57" t="s">
        <v>100</v>
      </c>
      <c r="H142" s="58">
        <v>1674</v>
      </c>
      <c r="I142" s="59">
        <v>1678.4269130559951</v>
      </c>
    </row>
    <row r="143" spans="2:9">
      <c r="B143" s="56" t="s">
        <v>230</v>
      </c>
      <c r="C143" s="57"/>
      <c r="D143" s="57"/>
      <c r="E143" s="57"/>
      <c r="F143" s="57"/>
      <c r="G143" s="57" t="s">
        <v>100</v>
      </c>
      <c r="H143" s="58">
        <v>1714</v>
      </c>
      <c r="I143" s="59">
        <v>1993.6871682385085</v>
      </c>
    </row>
    <row r="144" spans="2:9">
      <c r="B144" s="66" t="s">
        <v>231</v>
      </c>
      <c r="C144" s="67"/>
      <c r="D144" s="67"/>
      <c r="E144" s="67"/>
      <c r="F144" s="67"/>
      <c r="G144" s="67" t="s">
        <v>100</v>
      </c>
      <c r="H144" s="68">
        <v>1616</v>
      </c>
      <c r="I144" s="69">
        <v>1643.1346824309451</v>
      </c>
    </row>
    <row r="145" spans="9:9">
      <c r="I145" s="55"/>
    </row>
    <row r="146" spans="9:9">
      <c r="I146" s="55"/>
    </row>
    <row r="147" spans="9:9">
      <c r="I147" s="55"/>
    </row>
    <row r="148" spans="9:9">
      <c r="I148" s="55"/>
    </row>
    <row r="149" spans="9:9">
      <c r="I149" s="55"/>
    </row>
    <row r="150" spans="9:9">
      <c r="I150" s="55"/>
    </row>
    <row r="151" spans="9:9">
      <c r="I151" s="55"/>
    </row>
    <row r="152" spans="9:9">
      <c r="I152" s="55"/>
    </row>
    <row r="153" spans="9:9">
      <c r="I153" s="55"/>
    </row>
    <row r="154" spans="9:9">
      <c r="I154" s="55"/>
    </row>
    <row r="155" spans="9:9">
      <c r="I155" s="55"/>
    </row>
    <row r="156" spans="9:9">
      <c r="I156" s="55"/>
    </row>
    <row r="157" spans="9:9">
      <c r="I157" s="55"/>
    </row>
    <row r="158" spans="9:9">
      <c r="I158" s="55"/>
    </row>
    <row r="159" spans="9:9">
      <c r="I159" s="55"/>
    </row>
    <row r="160" spans="9:9">
      <c r="I160" s="55"/>
    </row>
    <row r="161" spans="9:9">
      <c r="I161" s="55"/>
    </row>
    <row r="162" spans="9:9">
      <c r="I162" s="55"/>
    </row>
    <row r="163" spans="9:9">
      <c r="I163" s="55"/>
    </row>
    <row r="164" spans="9:9">
      <c r="I164" s="55"/>
    </row>
    <row r="165" spans="9:9">
      <c r="I165" s="54"/>
    </row>
    <row r="166" spans="9:9">
      <c r="I166" s="54"/>
    </row>
    <row r="167" spans="9:9">
      <c r="I167" s="54"/>
    </row>
    <row r="168" spans="9:9">
      <c r="I168" s="54"/>
    </row>
  </sheetData>
  <autoFilter ref="K12:P90" xr:uid="{00000000-0001-0000-0100-000000000000}">
    <sortState xmlns:xlrd2="http://schemas.microsoft.com/office/spreadsheetml/2017/richdata2" ref="K13:P90">
      <sortCondition ref="K12:K90"/>
    </sortState>
  </autoFilter>
  <mergeCells count="3">
    <mergeCell ref="B4:F6"/>
    <mergeCell ref="M10:P10"/>
    <mergeCell ref="B8:F8"/>
  </mergeCells>
  <phoneticPr fontId="5" type="noConversion"/>
  <conditionalFormatting sqref="O13:O90 M13:M90">
    <cfRule type="cellIs" dxfId="4" priority="1" stopIfTrue="1" operator="equal">
      <formula>0</formula>
    </cfRule>
  </conditionalFormatting>
  <conditionalFormatting sqref="P13:P90 N13:N90">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383954fa-2a65-4d57-99ac-c02654c3af93" ContentTypeId="0x010100E7BD6A8A66F7CB4BBA2B02F0531791BE" PreviousValue="false"/>
</file>

<file path=customXml/item5.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136E2174BF084246928A98706AD3EB5D" ma:contentTypeVersion="28" ma:contentTypeDescription="Parent Document Content Type for all review documents" ma:contentTypeScope="" ma:versionID="5e1242fe0528b3155a33e4cbf378604a">
  <xsd:schema xmlns:xsd="http://www.w3.org/2001/XMLSchema" xmlns:xs="http://www.w3.org/2001/XMLSchema" xmlns:p="http://schemas.microsoft.com/office/2006/metadata/properties" xmlns:ns1="http://schemas.microsoft.com/sharepoint/v3" xmlns:ns2="07a766d4-cf60-4260-9f49-242aaa07e1bd" xmlns:ns3="d23c6157-5623-4293-b83e-785d6ba7de2d" xmlns:ns4="cb0739bf-7f66-4ebd-b69a-dfe9201a086a" targetNamespace="http://schemas.microsoft.com/office/2006/metadata/properties" ma:root="true" ma:fieldsID="4ecdf1ff116332e37132c9e284bf6fbb" ns1:_="" ns2:_="" ns3:_="" ns4:_="">
    <xsd:import namespace="http://schemas.microsoft.com/sharepoint/v3"/>
    <xsd:import namespace="07a766d4-cf60-4260-9f49-242aaa07e1bd"/>
    <xsd:import namespace="d23c6157-5623-4293-b83e-785d6ba7de2d"/>
    <xsd:import namespace="cb0739bf-7f66-4ebd-b69a-dfe9201a086a"/>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lcf76f155ced4ddcb4097134ff3c332f" minOccurs="0"/>
                <xsd:element ref="ns3:SharedWithUsers" minOccurs="0"/>
                <xsd:element ref="ns3:SharedWithDetail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0739bf-7f66-4ebd-b69a-dfe9201a086a"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AutoTags" ma:index="25" nillable="true" ma:displayName="Tags" ma:internalName="MediaServiceAutoTags"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383954fa-2a65-4d57-99ac-c02654c3af9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7.xml><?xml version="1.0" encoding="utf-8"?>
<p:properties xmlns:p="http://schemas.microsoft.com/office/2006/metadata/properties" xmlns:xsi="http://www.w3.org/2001/XMLSchema-instance" xmlns:pc="http://schemas.microsoft.com/office/infopath/2007/PartnerControls">
  <documentManagement>
    <TaxCatchAll xmlns="07a766d4-cf60-4260-9f49-242aaa07e1bd">
      <Value>244</Value>
    </TaxCatchAll>
    <lcf76f155ced4ddcb4097134ff3c332f xmlns="cb0739bf-7f66-4ebd-b69a-dfe9201a086a">
      <Terms xmlns="http://schemas.microsoft.com/office/infopath/2007/PartnerControls"/>
    </lcf76f155ced4ddcb4097134ff3c332f>
    <Review_x0020_Document_x0020_Type xmlns="d23c6157-5623-4293-b83e-785d6ba7de2d" xsi:nil="true"/>
    <AuthorityType xmlns="07a766d4-cf60-4260-9f49-242aaa07e1bd">Metropolitan District</AuthorityType>
    <ReferenceYear xmlns="07a766d4-cf60-4260-9f49-242aaa07e1bd">2021</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Sefton</TermName>
          <TermId xmlns="http://schemas.microsoft.com/office/infopath/2007/PartnerControls">9dd4e935-8515-4690-afe8-fea4350c80df</TermId>
        </TermInfo>
      </Terms>
    </d08e702f979e48d3863205ea645082c2>
  </documentManagement>
</p:properties>
</file>

<file path=customXml/itemProps1.xml><?xml version="1.0" encoding="utf-8"?>
<ds:datastoreItem xmlns:ds="http://schemas.openxmlformats.org/officeDocument/2006/customXml" ds:itemID="{7528C07B-DC44-4C68-B855-408F033085D3}"/>
</file>

<file path=customXml/itemProps2.xml><?xml version="1.0" encoding="utf-8"?>
<ds:datastoreItem xmlns:ds="http://schemas.openxmlformats.org/officeDocument/2006/customXml" ds:itemID="{77BAC0C3-7CB7-4C3D-8C63-B3C372721FBD}"/>
</file>

<file path=customXml/itemProps3.xml><?xml version="1.0" encoding="utf-8"?>
<ds:datastoreItem xmlns:ds="http://schemas.openxmlformats.org/officeDocument/2006/customXml" ds:itemID="{4C1DE274-EFF0-4630-B066-493C6358DED3}"/>
</file>

<file path=customXml/itemProps4.xml><?xml version="1.0" encoding="utf-8"?>
<ds:datastoreItem xmlns:ds="http://schemas.openxmlformats.org/officeDocument/2006/customXml" ds:itemID="{3C4831E8-580F-49CC-92C0-9E2386E35D60}"/>
</file>

<file path=customXml/itemProps5.xml><?xml version="1.0" encoding="utf-8"?>
<ds:datastoreItem xmlns:ds="http://schemas.openxmlformats.org/officeDocument/2006/customXml" ds:itemID="{11F2E792-05E4-4067-8F39-296393CC0DBA}"/>
</file>

<file path=customXml/itemProps6.xml><?xml version="1.0" encoding="utf-8"?>
<ds:datastoreItem xmlns:ds="http://schemas.openxmlformats.org/officeDocument/2006/customXml" ds:itemID="{FFAE29CA-6F90-424C-88EA-4EE247986B3F}"/>
</file>

<file path=customXml/itemProps7.xml><?xml version="1.0" encoding="utf-8"?>
<ds:datastoreItem xmlns:ds="http://schemas.openxmlformats.org/officeDocument/2006/customXml" ds:itemID="{255B7FDA-1106-4372-997E-8FE17782560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
  <cp:revision/>
  <dcterms:created xsi:type="dcterms:W3CDTF">2002-01-23T12:13:56Z</dcterms:created>
  <dcterms:modified xsi:type="dcterms:W3CDTF">2023-07-25T07:29:51Z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0x010100E7BD6A8A66F7CB4BBA2B02F0531791BE0026A9A75CCCA16F4693F1FE45F71519DE00136E2174BF084246928A98706AD3EB5D</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244</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ies>
</file>