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lgbce.sharepoint.com/sites/ReviewSystem/Coventry/Review Documents/Review/0.5 Electoral Data/"/>
    </mc:Choice>
  </mc:AlternateContent>
  <xr:revisionPtr revIDLastSave="246" documentId="8_{BCCE179E-4D73-4262-AAC7-20999AA56CD2}" xr6:coauthVersionLast="47" xr6:coauthVersionMax="47" xr10:uidLastSave="{37FFD351-5EAC-41F9-B7AB-9E1D3EEF0375}"/>
  <bookViews>
    <workbookView xWindow="-120" yWindow="-120" windowWidth="29040" windowHeight="17640"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 i="7" l="1"/>
  <c r="O15" i="7"/>
  <c r="O16" i="7"/>
  <c r="O17" i="7"/>
  <c r="O18" i="7"/>
  <c r="O19" i="7"/>
  <c r="O20" i="7"/>
  <c r="O21" i="7"/>
  <c r="O23" i="7"/>
  <c r="O24" i="7"/>
  <c r="O25" i="7"/>
  <c r="O26" i="7"/>
  <c r="O27" i="7"/>
  <c r="O28" i="7"/>
  <c r="O29" i="7"/>
  <c r="O30" i="7"/>
  <c r="O31" i="7"/>
  <c r="O22" i="7"/>
  <c r="M15" i="7"/>
  <c r="M16" i="7"/>
  <c r="M17" i="7"/>
  <c r="M18" i="7"/>
  <c r="M19" i="7"/>
  <c r="M20" i="7"/>
  <c r="M21" i="7"/>
  <c r="M22" i="7"/>
  <c r="M23" i="7"/>
  <c r="M24" i="7"/>
  <c r="M25" i="7"/>
  <c r="M26" i="7"/>
  <c r="M27" i="7"/>
  <c r="M28" i="7"/>
  <c r="M29" i="7"/>
  <c r="M30" i="7"/>
  <c r="M31" i="7"/>
  <c r="M14" i="7"/>
  <c r="M5" i="7" l="1"/>
  <c r="O92" i="7"/>
  <c r="P92" i="7"/>
  <c r="L5" i="7"/>
  <c r="N17" i="7" l="1"/>
  <c r="N25" i="7"/>
  <c r="N29" i="7"/>
  <c r="N31" i="7"/>
  <c r="P31" i="7"/>
  <c r="M32" i="7"/>
  <c r="N32" i="7"/>
  <c r="O32" i="7"/>
  <c r="P32" i="7"/>
  <c r="M33" i="7"/>
  <c r="N33" i="7"/>
  <c r="O33" i="7"/>
  <c r="P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L6" i="7"/>
  <c r="M6" i="7"/>
  <c r="N26" i="7"/>
  <c r="N23" i="7"/>
  <c r="N19" i="7"/>
  <c r="N22" i="7"/>
  <c r="N20" i="7"/>
  <c r="P24" i="7"/>
  <c r="P25" i="7"/>
  <c r="P23" i="7"/>
  <c r="N28" i="7"/>
  <c r="N21" i="7"/>
  <c r="N15" i="7"/>
  <c r="N18" i="7"/>
  <c r="N30" i="7"/>
  <c r="N16" i="7"/>
  <c r="N14" i="7"/>
  <c r="P16" i="7" l="1"/>
  <c r="N24" i="7"/>
  <c r="P27" i="7"/>
  <c r="P28" i="7"/>
  <c r="P26" i="7"/>
  <c r="N27" i="7"/>
  <c r="P19" i="7"/>
  <c r="P21" i="7"/>
  <c r="P22" i="7"/>
  <c r="P20" i="7"/>
  <c r="P18" i="7"/>
  <c r="P15" i="7"/>
  <c r="P30" i="7"/>
  <c r="P29" i="7"/>
  <c r="P17" i="7"/>
  <c r="P14" i="7"/>
</calcChain>
</file>

<file path=xl/sharedStrings.xml><?xml version="1.0" encoding="utf-8"?>
<sst xmlns="http://schemas.openxmlformats.org/spreadsheetml/2006/main" count="547" uniqueCount="244">
  <si>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</si>
  <si>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</si>
  <si>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</si>
  <si>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</si>
  <si>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</si>
  <si>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</si>
  <si>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</si>
  <si>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</si>
  <si>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</si>
  <si>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</si>
  <si>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</si>
  <si>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</si>
  <si>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</si>
  <si>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</si>
  <si>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</si>
  <si>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</si>
  <si>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</si>
  <si>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</si>
  <si>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</si>
  <si>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</si>
  <si>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</si>
  <si>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</si>
  <si>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</si>
  <si>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</si>
  <si>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</si>
  <si>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</si>
  <si>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</si>
  <si>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</si>
  <si>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</si>
  <si>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</si>
  <si>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</si>
  <si>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</si>
  <si>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</si>
  <si>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</si>
  <si>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</si>
  <si>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</si>
  <si>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</si>
  <si>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</si>
  <si>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</si>
  <si>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</si>
  <si>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</si>
  <si>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</si>
  <si>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</si>
  <si>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</si>
  <si>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</si>
  <si>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</si>
  <si>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</si>
  <si>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</si>
  <si>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</si>
  <si>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</si>
  <si>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</si>
  <si>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</si>
  <si>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</si>
  <si>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</si>
  <si>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</si>
  <si>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</si>
  <si>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</si>
  <si>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</si>
  <si>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</si>
  <si>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</si>
  <si>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</si>
  <si>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</si>
  <si>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</si>
  <si>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</si>
  <si>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</si>
  <si>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</si>
  <si>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</si>
  <si>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</si>
  <si>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</si>
  <si>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Paul Kingsley</t>
  </si>
  <si>
    <t>paul.kingsley@lgbce.org.uk</t>
  </si>
  <si>
    <t>0330 500 1275</t>
  </si>
  <si>
    <t>Electorate 2023</t>
  </si>
  <si>
    <t>Variance 2023</t>
  </si>
  <si>
    <t>Electorate 2029</t>
  </si>
  <si>
    <t>Variance 2029</t>
  </si>
  <si>
    <t>Bablake</t>
  </si>
  <si>
    <t>Binley and Willenhall</t>
  </si>
  <si>
    <t>Cheylesmore</t>
  </si>
  <si>
    <t>Earlsdon</t>
  </si>
  <si>
    <t>Foleshill</t>
  </si>
  <si>
    <t>Henley</t>
  </si>
  <si>
    <t>Holbrook</t>
  </si>
  <si>
    <t>Longford</t>
  </si>
  <si>
    <t>Lower Stoke</t>
  </si>
  <si>
    <t>Radford</t>
  </si>
  <si>
    <t>St Michael`s</t>
  </si>
  <si>
    <t>Sherbourne</t>
  </si>
  <si>
    <t>Upper Stoke</t>
  </si>
  <si>
    <t>Wainbody</t>
  </si>
  <si>
    <t>Westwood</t>
  </si>
  <si>
    <t>Whoberley</t>
  </si>
  <si>
    <t>Woodlands</t>
  </si>
  <si>
    <t>Wyken</t>
  </si>
  <si>
    <t>AA</t>
  </si>
  <si>
    <t>AB</t>
  </si>
  <si>
    <t>AC</t>
  </si>
  <si>
    <t>AD</t>
  </si>
  <si>
    <t>AE</t>
  </si>
  <si>
    <t>AF</t>
  </si>
  <si>
    <t>AG</t>
  </si>
  <si>
    <t>AH</t>
  </si>
  <si>
    <t>AI</t>
  </si>
  <si>
    <t>AJ</t>
  </si>
  <si>
    <t>BA</t>
  </si>
  <si>
    <t>BB</t>
  </si>
  <si>
    <t>BC</t>
  </si>
  <si>
    <t>BD</t>
  </si>
  <si>
    <t>BE</t>
  </si>
  <si>
    <t>BF</t>
  </si>
  <si>
    <t>BG</t>
  </si>
  <si>
    <t>BH</t>
  </si>
  <si>
    <t>CA</t>
  </si>
  <si>
    <t>CB</t>
  </si>
  <si>
    <t>CC</t>
  </si>
  <si>
    <t>CD</t>
  </si>
  <si>
    <t>CE</t>
  </si>
  <si>
    <t>CF</t>
  </si>
  <si>
    <t>CG</t>
  </si>
  <si>
    <t>DA</t>
  </si>
  <si>
    <t>DB</t>
  </si>
  <si>
    <t>DC</t>
  </si>
  <si>
    <t>DD</t>
  </si>
  <si>
    <t>DE</t>
  </si>
  <si>
    <t>DF</t>
  </si>
  <si>
    <t>DG</t>
  </si>
  <si>
    <t>DH</t>
  </si>
  <si>
    <t>EA</t>
  </si>
  <si>
    <t>EB</t>
  </si>
  <si>
    <t>EC</t>
  </si>
  <si>
    <t>ED</t>
  </si>
  <si>
    <t>EE</t>
  </si>
  <si>
    <t>EF</t>
  </si>
  <si>
    <t>EG</t>
  </si>
  <si>
    <t>FA</t>
  </si>
  <si>
    <t>FB</t>
  </si>
  <si>
    <t>FC</t>
  </si>
  <si>
    <t>FD</t>
  </si>
  <si>
    <t>FE</t>
  </si>
  <si>
    <t>FF</t>
  </si>
  <si>
    <t>FG</t>
  </si>
  <si>
    <t>FH</t>
  </si>
  <si>
    <t>GA</t>
  </si>
  <si>
    <t>GB</t>
  </si>
  <si>
    <t>GC</t>
  </si>
  <si>
    <t>GD</t>
  </si>
  <si>
    <t>GE</t>
  </si>
  <si>
    <t>GF</t>
  </si>
  <si>
    <t>GG</t>
  </si>
  <si>
    <t>GH</t>
  </si>
  <si>
    <t>GI</t>
  </si>
  <si>
    <t>HA</t>
  </si>
  <si>
    <t>HB</t>
  </si>
  <si>
    <t>HC</t>
  </si>
  <si>
    <t>HD</t>
  </si>
  <si>
    <t>HE</t>
  </si>
  <si>
    <t>HF</t>
  </si>
  <si>
    <t>HG</t>
  </si>
  <si>
    <t>HH</t>
  </si>
  <si>
    <t>HI</t>
  </si>
  <si>
    <t>HJ</t>
  </si>
  <si>
    <t>HK</t>
  </si>
  <si>
    <t>HL</t>
  </si>
  <si>
    <t>JA</t>
  </si>
  <si>
    <t>JB</t>
  </si>
  <si>
    <t>JC</t>
  </si>
  <si>
    <t>JD</t>
  </si>
  <si>
    <t>JE</t>
  </si>
  <si>
    <t>JF</t>
  </si>
  <si>
    <t>JG</t>
  </si>
  <si>
    <t>JH</t>
  </si>
  <si>
    <t>KA</t>
  </si>
  <si>
    <t>KB</t>
  </si>
  <si>
    <t>KC</t>
  </si>
  <si>
    <t>KD</t>
  </si>
  <si>
    <t>KE</t>
  </si>
  <si>
    <t>KF</t>
  </si>
  <si>
    <t>KG</t>
  </si>
  <si>
    <t>KH</t>
  </si>
  <si>
    <t>LA</t>
  </si>
  <si>
    <t>LB</t>
  </si>
  <si>
    <t>LC</t>
  </si>
  <si>
    <t>LD</t>
  </si>
  <si>
    <t>LE</t>
  </si>
  <si>
    <t>LF</t>
  </si>
  <si>
    <t>LG</t>
  </si>
  <si>
    <t>LH</t>
  </si>
  <si>
    <t>LI</t>
  </si>
  <si>
    <t>MA</t>
  </si>
  <si>
    <t>MB</t>
  </si>
  <si>
    <t>MC</t>
  </si>
  <si>
    <t>MD</t>
  </si>
  <si>
    <t>ME</t>
  </si>
  <si>
    <t>MF</t>
  </si>
  <si>
    <t>NA</t>
  </si>
  <si>
    <t>NB</t>
  </si>
  <si>
    <t>NC</t>
  </si>
  <si>
    <t>ND</t>
  </si>
  <si>
    <t>NE</t>
  </si>
  <si>
    <t>NF</t>
  </si>
  <si>
    <t>NG</t>
  </si>
  <si>
    <t>NH</t>
  </si>
  <si>
    <t>PA</t>
  </si>
  <si>
    <t>PB</t>
  </si>
  <si>
    <t>PC</t>
  </si>
  <si>
    <t>PD</t>
  </si>
  <si>
    <t>PE</t>
  </si>
  <si>
    <t>PF</t>
  </si>
  <si>
    <t>PG</t>
  </si>
  <si>
    <t>QA</t>
  </si>
  <si>
    <t>QB</t>
  </si>
  <si>
    <t>QC</t>
  </si>
  <si>
    <t>QD</t>
  </si>
  <si>
    <t>QE</t>
  </si>
  <si>
    <t>QF</t>
  </si>
  <si>
    <t>QG</t>
  </si>
  <si>
    <t>RA</t>
  </si>
  <si>
    <t>RB</t>
  </si>
  <si>
    <t>RC</t>
  </si>
  <si>
    <t>RD</t>
  </si>
  <si>
    <t>RE</t>
  </si>
  <si>
    <t>SA</t>
  </si>
  <si>
    <t>SB</t>
  </si>
  <si>
    <t>SC</t>
  </si>
  <si>
    <t>SD</t>
  </si>
  <si>
    <t>SE</t>
  </si>
  <si>
    <t>SF</t>
  </si>
  <si>
    <t>SG</t>
  </si>
  <si>
    <t>SH</t>
  </si>
  <si>
    <t>TA</t>
  </si>
  <si>
    <t>TB</t>
  </si>
  <si>
    <t>TC</t>
  </si>
  <si>
    <t>TD</t>
  </si>
  <si>
    <t>TE</t>
  </si>
  <si>
    <t>TF</t>
  </si>
  <si>
    <t>TG</t>
  </si>
  <si>
    <t>TH</t>
  </si>
  <si>
    <t>Allesley Parish Council</t>
  </si>
  <si>
    <t>Keresley Parish Council</t>
  </si>
  <si>
    <t>Finham Parish Council</t>
  </si>
  <si>
    <t>Liz Read</t>
  </si>
  <si>
    <t>liz.read2@coventry.gov.uk</t>
  </si>
  <si>
    <t>024 7697 1435</t>
  </si>
  <si>
    <t>Coventry City Council Earl Street Coventry CV1 5RR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</si>
</sst>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7">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82">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0" fillId="0" borderId="0" xfId="0" applyAlignment="1">
      <alignment horizontal="center" vertical="center"/>
    </xf>
    <xf numFmtId="0" fontId="0" fillId="0" borderId="4" xfId="0" applyBorder="1" applyAlignment="1" applyProtection="1">
      <alignment vertical="center"/>
      <protection locked="0"/>
    </xf>
    <xf numFmtId="0" fontId="0" fillId="0" borderId="4" xfId="0" applyBorder="1" applyAlignment="1">
      <alignment vertical="center"/>
    </xf>
    <xf numFmtId="9" fontId="0" fillId="0" borderId="5" xfId="0" applyNumberFormat="1" applyBorder="1" applyAlignment="1">
      <alignment horizontal="center" vertical="center"/>
    </xf>
    <xf numFmtId="0" fontId="0" fillId="0" borderId="5" xfId="0" applyBorder="1" applyAlignment="1">
      <alignment horizontal="center" vertical="center"/>
    </xf>
    <xf numFmtId="3" fontId="3" fillId="3" borderId="0" xfId="0" applyNumberFormat="1" applyFont="1" applyFill="1" applyAlignment="1">
      <alignment horizontal="center" vertical="center"/>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xf numFmtId="0" fontId="0" fillId="3" borderId="0" xfId="0" applyFill="1" applyBorder="1" applyAlignment="1">
      <alignment vertical="center"/>
    </xf>
    <xf numFmtId="0" fontId="0" fillId="0" borderId="26" xfId="0" applyBorder="1" applyAlignment="1"/>
    <xf numFmtId="1" fontId="0" fillId="0" borderId="26" xfId="0" applyNumberFormat="1" applyBorder="1" applyAlignment="1" applyProtection="1">
      <alignment horizontal="left" vertical="center"/>
      <protection locked="0"/>
    </xf>
    <xf numFmtId="0" fontId="0" fillId="0" borderId="26" xfId="0" applyBorder="1" applyAlignment="1" applyProtection="1">
      <alignment horizontal="left" vertical="center"/>
      <protection locked="0"/>
    </xf>
    <xf numFmtId="1" fontId="0" fillId="0" borderId="26" xfId="0" applyNumberFormat="1" applyBorder="1" applyAlignment="1"/>
    <xf numFmtId="0" fontId="0" fillId="0" borderId="26" xfId="0" applyBorder="1" applyAlignment="1">
      <alignment horizontal="left" vertical="center"/>
    </xf>
    <xf numFmtId="0" fontId="2" fillId="0" borderId="26" xfId="0" applyFont="1" applyBorder="1" applyAlignment="1" applyProtection="1">
      <alignment horizontal="center" vertical="center" wrapText="1"/>
      <protection locked="0"/>
    </xf>
    <xf numFmtId="3" fontId="0" fillId="0" borderId="26" xfId="0" applyNumberFormat="1" applyBorder="1" applyAlignment="1">
      <alignment horizontal="center" vertical="center"/>
    </xf>
    <xf numFmtId="9" fontId="0" fillId="0" borderId="26" xfId="0" applyNumberFormat="1" applyBorder="1" applyAlignment="1">
      <alignment horizontal="center" vertical="center"/>
    </xf>
    <xf numFmtId="0" fontId="0" fillId="0" borderId="26" xfId="0" applyBorder="1" applyAlignment="1" applyProtection="1">
      <alignment horizontal="center" vertical="center"/>
      <protection locked="0"/>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z.read2@coventry.gov.uk" TargetMode="External"/><Relationship Id="rId1" Type="http://schemas.openxmlformats.org/officeDocument/2006/relationships/hyperlink" Target="mailto:paul.kingsley@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3" sqref="C13"/>
    </sheetView>
  </sheetViews>
  <sheetFormatPr defaultColWidth="8.6640625" defaultRowHeight="15" x14ac:dyDescent="0.2"/>
  <cols>
    <col min="1" max="2" width="8.6640625" style="1"/>
    <col min="3" max="3" width="75.21875" style="1" customWidth="1"/>
    <col min="4" max="16384" width="8.6640625" style="1"/>
  </cols>
  <sheetData>
    <row r="2" spans="2:3" ht="15.75" x14ac:dyDescent="0.25">
      <c r="B2" s="40" t="s">
        <v>0</v>
      </c>
    </row>
    <row r="3" spans="2:3" x14ac:dyDescent="0.2">
      <c r="B3" s="15" t="s">
        <v>1</v>
      </c>
      <c r="C3" s="17" t="s">
        <v>69</v>
      </c>
    </row>
    <row r="4" spans="2:3" x14ac:dyDescent="0.2">
      <c r="B4" s="15" t="s">
        <v>2</v>
      </c>
      <c r="C4" s="33" t="s">
        <v>70</v>
      </c>
    </row>
    <row r="5" spans="2:3" x14ac:dyDescent="0.2">
      <c r="B5" s="15" t="s">
        <v>3</v>
      </c>
      <c r="C5" s="17" t="s">
        <v>71</v>
      </c>
    </row>
    <row r="6" spans="2:3" ht="18" customHeight="1" x14ac:dyDescent="0.2">
      <c r="B6" s="15" t="s">
        <v>4</v>
      </c>
      <c r="C6" s="38" t="s">
        <v>5</v>
      </c>
    </row>
    <row r="9" spans="2:3" ht="15.75" x14ac:dyDescent="0.25">
      <c r="B9" s="40" t="s">
        <v>6</v>
      </c>
    </row>
    <row r="10" spans="2:3" x14ac:dyDescent="0.2">
      <c r="B10" s="15" t="s">
        <v>1</v>
      </c>
      <c r="C10" s="35" t="s">
        <v>240</v>
      </c>
    </row>
    <row r="11" spans="2:3" x14ac:dyDescent="0.2">
      <c r="B11" s="15" t="s">
        <v>2</v>
      </c>
      <c r="C11" s="33" t="s">
        <v>241</v>
      </c>
    </row>
    <row r="12" spans="2:3" x14ac:dyDescent="0.2">
      <c r="B12" s="15" t="s">
        <v>3</v>
      </c>
      <c r="C12" s="35" t="s">
        <v>242</v>
      </c>
    </row>
    <row r="13" spans="2:3" x14ac:dyDescent="0.2">
      <c r="B13" s="15" t="s">
        <v>4</v>
      </c>
      <c r="C13" s="35" t="s">
        <v>243</v>
      </c>
    </row>
    <row r="14" spans="2:3" x14ac:dyDescent="0.2">
      <c r="B14" s="15"/>
      <c r="C14" s="17"/>
    </row>
    <row r="15" spans="2:3" ht="15.75" x14ac:dyDescent="0.25">
      <c r="B15" s="40" t="s">
        <v>7</v>
      </c>
    </row>
    <row r="17" spans="2:3" ht="45" x14ac:dyDescent="0.2">
      <c r="B17" s="14" t="s">
        <v>8</v>
      </c>
      <c r="C17" s="16" t="s">
        <v>9</v>
      </c>
    </row>
    <row r="18" spans="2:3" ht="60" x14ac:dyDescent="0.2">
      <c r="B18" s="14" t="s">
        <v>10</v>
      </c>
      <c r="C18" s="16" t="s">
        <v>11</v>
      </c>
    </row>
    <row r="19" spans="2:3" ht="60" x14ac:dyDescent="0.2">
      <c r="B19" s="14" t="s">
        <v>12</v>
      </c>
      <c r="C19" s="16" t="s">
        <v>13</v>
      </c>
    </row>
    <row r="20" spans="2:3" ht="48" customHeight="1" x14ac:dyDescent="0.2">
      <c r="B20" s="14" t="s">
        <v>14</v>
      </c>
      <c r="C20" s="16" t="s">
        <v>15</v>
      </c>
    </row>
    <row r="21" spans="2:3" ht="30" x14ac:dyDescent="0.2">
      <c r="B21" s="14" t="s">
        <v>16</v>
      </c>
      <c r="C21" s="16" t="s">
        <v>17</v>
      </c>
    </row>
    <row r="22" spans="2:3" ht="103.5" customHeight="1" x14ac:dyDescent="0.2">
      <c r="B22" s="14" t="s">
        <v>18</v>
      </c>
      <c r="C22" s="16" t="s">
        <v>19</v>
      </c>
    </row>
    <row r="23" spans="2:3" ht="15.75" x14ac:dyDescent="0.25">
      <c r="B23" s="40" t="s">
        <v>20</v>
      </c>
    </row>
    <row r="24" spans="2:3" x14ac:dyDescent="0.2">
      <c r="B24" s="14"/>
      <c r="C24" s="16"/>
    </row>
    <row r="25" spans="2:3" ht="58.5" customHeight="1" x14ac:dyDescent="0.2">
      <c r="B25" s="14" t="s">
        <v>8</v>
      </c>
      <c r="C25" s="32" t="s">
        <v>21</v>
      </c>
    </row>
    <row r="26" spans="2:3" ht="60" customHeight="1" x14ac:dyDescent="0.2">
      <c r="B26" s="14" t="s">
        <v>10</v>
      </c>
      <c r="C26" s="32" t="s">
        <v>22</v>
      </c>
    </row>
    <row r="27" spans="2:3" ht="60" x14ac:dyDescent="0.2">
      <c r="B27" s="14" t="s">
        <v>12</v>
      </c>
      <c r="C27" s="32" t="s">
        <v>23</v>
      </c>
    </row>
    <row r="28" spans="2:3" x14ac:dyDescent="0.2">
      <c r="C28" s="32"/>
    </row>
    <row r="29" spans="2:3" x14ac:dyDescent="0.2">
      <c r="C29" s="32"/>
    </row>
    <row r="30" spans="2:3" x14ac:dyDescent="0.2">
      <c r="C30" s="32"/>
    </row>
    <row r="31" spans="2:3" x14ac:dyDescent="0.2">
      <c r="C31" s="32"/>
    </row>
    <row r="32" spans="2:3" x14ac:dyDescent="0.2">
      <c r="C32" s="32"/>
    </row>
    <row r="33" spans="3:3" x14ac:dyDescent="0.2">
      <c r="C33" s="32"/>
    </row>
    <row r="34" spans="3:3" x14ac:dyDescent="0.2">
      <c r="C34" s="32"/>
    </row>
    <row r="35" spans="3:3" x14ac:dyDescent="0.2">
      <c r="C35" s="32"/>
    </row>
    <row r="36" spans="3:3" x14ac:dyDescent="0.2">
      <c r="C36" s="32"/>
    </row>
  </sheetData>
  <phoneticPr fontId="5" type="noConversion"/>
  <hyperlinks>
    <hyperlink ref="C4" r:id="rId1" xr:uid="{DCF797B7-B0F1-41F8-A83E-988F9D3D31E8}"/>
    <hyperlink ref="C11" r:id="rId2" xr:uid="{5FC4EE04-4E6B-4B02-9A4F-2DF35C08956D}"/>
  </hyperlinks>
  <pageMargins left="0.75" right="0.75" top="1" bottom="1" header="0.5" footer="0.5"/>
  <pageSetup paperSize="8"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62"/>
  <sheetViews>
    <sheetView tabSelected="1" zoomScale="72" workbookViewId="0">
      <selection activeCell="M8" sqref="M8"/>
    </sheetView>
  </sheetViews>
  <sheetFormatPr defaultColWidth="8.6640625" defaultRowHeight="15" x14ac:dyDescent="0.2"/>
  <cols>
    <col min="1" max="1" width="2.6640625" style="6" customWidth="1"/>
    <col min="2" max="2" width="9.6640625" style="7" customWidth="1"/>
    <col min="3" max="6" width="23" style="5" customWidth="1"/>
    <col min="7" max="7" width="23.6640625" style="5" customWidth="1"/>
    <col min="8" max="8" width="12.21875" style="7" customWidth="1"/>
    <col min="9" max="9" width="12.21875" style="10" customWidth="1"/>
    <col min="10" max="10" width="2.6640625" style="6" customWidth="1"/>
    <col min="11" max="11" width="25.6640625" style="6" customWidth="1"/>
    <col min="12" max="16" width="12.6640625" style="7" customWidth="1"/>
    <col min="17" max="16384" width="8.6640625" style="6"/>
  </cols>
  <sheetData>
    <row r="2" spans="1:20" s="18" customFormat="1" ht="18.75" x14ac:dyDescent="0.2">
      <c r="B2" s="20" t="s">
        <v>24</v>
      </c>
      <c r="C2" s="20"/>
      <c r="D2" s="20"/>
      <c r="E2" s="20"/>
      <c r="F2" s="20"/>
      <c r="G2" s="20"/>
      <c r="H2" s="19"/>
      <c r="I2" s="21"/>
      <c r="L2" s="19"/>
      <c r="M2" s="19"/>
      <c r="N2" s="19"/>
      <c r="O2" s="19"/>
      <c r="P2" s="19"/>
    </row>
    <row r="3" spans="1:20" s="22" customFormat="1" ht="15.75" x14ac:dyDescent="0.2">
      <c r="A3" s="41"/>
      <c r="B3" s="37"/>
      <c r="C3" s="37"/>
      <c r="D3" s="37"/>
      <c r="E3" s="37"/>
      <c r="F3" s="37"/>
      <c r="G3" s="31"/>
      <c r="H3" s="42"/>
      <c r="I3" s="42"/>
      <c r="J3" s="41"/>
      <c r="K3" s="25" t="s">
        <v>25</v>
      </c>
      <c r="L3" s="43">
        <v>2023</v>
      </c>
      <c r="M3" s="43">
        <v>2029</v>
      </c>
      <c r="N3" s="44"/>
      <c r="O3" s="44"/>
      <c r="P3" s="44"/>
      <c r="Q3" s="41"/>
      <c r="R3" s="41"/>
      <c r="S3" s="41"/>
      <c r="T3" s="41"/>
    </row>
    <row r="4" spans="1:20" s="22" customFormat="1" ht="15" customHeight="1" x14ac:dyDescent="0.2">
      <c r="A4" s="41"/>
      <c r="B4" s="67" t="s">
        <v>26</v>
      </c>
      <c r="C4" s="67"/>
      <c r="D4" s="67"/>
      <c r="E4" s="67"/>
      <c r="F4" s="67"/>
      <c r="G4" s="41"/>
      <c r="H4" s="41"/>
      <c r="I4" s="41"/>
      <c r="J4" s="41"/>
      <c r="K4" s="23" t="s">
        <v>27</v>
      </c>
      <c r="L4" s="24">
        <v>54</v>
      </c>
      <c r="M4" s="24">
        <v>54</v>
      </c>
      <c r="N4" s="44"/>
      <c r="O4" s="44"/>
      <c r="P4" s="44"/>
      <c r="Q4" s="41"/>
      <c r="R4" s="41"/>
      <c r="S4" s="41"/>
      <c r="T4" s="41"/>
    </row>
    <row r="5" spans="1:20" s="22" customFormat="1" ht="15" customHeight="1" x14ac:dyDescent="0.2">
      <c r="A5" s="41"/>
      <c r="B5" s="67"/>
      <c r="C5" s="67"/>
      <c r="D5" s="67"/>
      <c r="E5" s="67"/>
      <c r="F5" s="67"/>
      <c r="G5" s="30"/>
      <c r="H5" s="24"/>
      <c r="I5" s="24"/>
      <c r="J5" s="41"/>
      <c r="K5" s="23" t="s">
        <v>28</v>
      </c>
      <c r="L5" s="24">
        <f>SUM(H20:H162)</f>
        <v>233963</v>
      </c>
      <c r="M5" s="24">
        <f>SUM(I20:I162)</f>
        <v>249249.16261072559</v>
      </c>
      <c r="N5" s="66"/>
      <c r="O5" s="44"/>
      <c r="P5" s="44"/>
      <c r="Q5" s="41"/>
      <c r="R5" s="41"/>
      <c r="S5" s="41"/>
      <c r="T5" s="41"/>
    </row>
    <row r="6" spans="1:20" s="22" customFormat="1" ht="15.75" customHeight="1" x14ac:dyDescent="0.2">
      <c r="A6" s="41"/>
      <c r="B6" s="67"/>
      <c r="C6" s="67"/>
      <c r="D6" s="67"/>
      <c r="E6" s="67"/>
      <c r="F6" s="67"/>
      <c r="G6" s="41"/>
      <c r="H6" s="41"/>
      <c r="I6" s="41"/>
      <c r="J6" s="41"/>
      <c r="K6" s="23" t="s">
        <v>29</v>
      </c>
      <c r="L6" s="24">
        <f>L5/L4</f>
        <v>4332.6481481481478</v>
      </c>
      <c r="M6" s="24">
        <f>M5/M4</f>
        <v>4615.7252335319554</v>
      </c>
      <c r="N6" s="44"/>
      <c r="O6" s="44"/>
      <c r="P6" s="44"/>
      <c r="Q6" s="41"/>
      <c r="R6" s="41"/>
      <c r="S6" s="41"/>
      <c r="T6" s="41"/>
    </row>
    <row r="7" spans="1:20" s="22" customFormat="1" ht="15.75" customHeight="1" x14ac:dyDescent="0.2">
      <c r="A7" s="41"/>
      <c r="B7" s="45"/>
      <c r="C7" s="45"/>
      <c r="D7" s="45"/>
      <c r="E7" s="45"/>
      <c r="F7" s="45"/>
      <c r="G7" s="41"/>
      <c r="H7" s="41"/>
      <c r="I7" s="41"/>
      <c r="J7" s="41"/>
      <c r="K7" s="30"/>
      <c r="L7" s="24"/>
      <c r="M7" s="24"/>
      <c r="N7" s="44"/>
      <c r="O7" s="44"/>
      <c r="P7" s="44"/>
      <c r="Q7" s="41"/>
      <c r="R7" s="41"/>
      <c r="S7" s="41"/>
      <c r="T7" s="41"/>
    </row>
    <row r="8" spans="1:20" s="22" customFormat="1" ht="15.75" customHeight="1" x14ac:dyDescent="0.2">
      <c r="A8" s="41"/>
      <c r="B8" s="71" t="s">
        <v>30</v>
      </c>
      <c r="C8" s="71"/>
      <c r="D8" s="71"/>
      <c r="E8" s="71"/>
      <c r="F8" s="71"/>
      <c r="G8" s="41"/>
      <c r="H8" s="41"/>
      <c r="I8" s="41"/>
      <c r="J8" s="41"/>
      <c r="K8" s="30"/>
      <c r="L8" s="24"/>
      <c r="M8" s="24"/>
      <c r="N8" s="44"/>
      <c r="O8" s="44"/>
      <c r="P8" s="34" t="s">
        <v>31</v>
      </c>
      <c r="Q8" s="41"/>
      <c r="R8" s="41"/>
      <c r="S8" s="41"/>
      <c r="T8" s="41"/>
    </row>
    <row r="9" spans="1:20" x14ac:dyDescent="0.2">
      <c r="L9" s="6"/>
      <c r="M9" s="6"/>
    </row>
    <row r="10" spans="1:20" ht="51" customHeight="1" x14ac:dyDescent="0.2">
      <c r="B10" s="13" t="s">
        <v>32</v>
      </c>
      <c r="C10" s="13" t="s">
        <v>33</v>
      </c>
      <c r="D10" s="13" t="s">
        <v>34</v>
      </c>
      <c r="E10" s="13" t="s">
        <v>35</v>
      </c>
      <c r="F10" s="13" t="s">
        <v>36</v>
      </c>
      <c r="G10" s="13" t="s">
        <v>37</v>
      </c>
      <c r="H10" s="13" t="s">
        <v>38</v>
      </c>
      <c r="I10" s="13" t="s">
        <v>39</v>
      </c>
      <c r="J10" s="28"/>
      <c r="K10" s="13" t="s">
        <v>40</v>
      </c>
      <c r="L10" s="29" t="s">
        <v>41</v>
      </c>
      <c r="M10" s="68" t="s">
        <v>42</v>
      </c>
      <c r="N10" s="69"/>
      <c r="O10" s="69"/>
      <c r="P10" s="70"/>
    </row>
    <row r="11" spans="1:20" ht="15.75" thickBot="1" x14ac:dyDescent="0.25"/>
    <row r="12" spans="1:20" s="4" customFormat="1" ht="53.25" customHeight="1" thickBot="1" x14ac:dyDescent="0.25">
      <c r="A12" s="46"/>
      <c r="B12" s="39" t="s">
        <v>43</v>
      </c>
      <c r="C12" s="47" t="s">
        <v>44</v>
      </c>
      <c r="D12" s="47" t="s">
        <v>45</v>
      </c>
      <c r="E12" s="47" t="s">
        <v>46</v>
      </c>
      <c r="F12" s="47" t="s">
        <v>47</v>
      </c>
      <c r="G12" s="47" t="s">
        <v>48</v>
      </c>
      <c r="H12" s="39" t="s">
        <v>72</v>
      </c>
      <c r="I12" s="39" t="s">
        <v>74</v>
      </c>
      <c r="J12" s="46"/>
      <c r="K12" s="48" t="s">
        <v>49</v>
      </c>
      <c r="L12" s="39" t="s">
        <v>50</v>
      </c>
      <c r="M12" s="49" t="s">
        <v>72</v>
      </c>
      <c r="N12" s="39" t="s">
        <v>73</v>
      </c>
      <c r="O12" s="49" t="s">
        <v>74</v>
      </c>
      <c r="P12" s="39" t="s">
        <v>75</v>
      </c>
      <c r="Q12" s="46"/>
      <c r="R12" s="46"/>
      <c r="S12" s="46"/>
      <c r="T12" s="46"/>
    </row>
    <row r="13" spans="1:20" s="4" customFormat="1" ht="15.75" x14ac:dyDescent="0.2">
      <c r="A13" s="46"/>
      <c r="B13" s="50"/>
      <c r="C13" s="51"/>
      <c r="D13" s="51"/>
      <c r="E13" s="51"/>
      <c r="F13" s="51"/>
      <c r="G13" s="51"/>
      <c r="H13" s="50"/>
      <c r="I13" s="52"/>
      <c r="J13" s="46"/>
      <c r="K13" s="53"/>
      <c r="L13" s="50"/>
      <c r="M13" s="50"/>
      <c r="N13" s="50"/>
      <c r="O13" s="50"/>
      <c r="P13" s="50"/>
      <c r="Q13" s="46"/>
      <c r="R13" s="46"/>
      <c r="S13" s="46"/>
      <c r="T13" s="46"/>
    </row>
    <row r="14" spans="1:20" s="4" customFormat="1" ht="15.75" x14ac:dyDescent="0.2">
      <c r="A14" s="54"/>
      <c r="B14" s="26" t="s">
        <v>51</v>
      </c>
      <c r="C14" s="27" t="s">
        <v>52</v>
      </c>
      <c r="D14" s="27" t="s">
        <v>53</v>
      </c>
      <c r="E14" s="27"/>
      <c r="F14" s="27" t="s">
        <v>54</v>
      </c>
      <c r="G14" s="27" t="s">
        <v>55</v>
      </c>
      <c r="H14" s="26">
        <v>480</v>
      </c>
      <c r="I14" s="26">
        <v>502</v>
      </c>
      <c r="J14" s="55"/>
      <c r="K14" s="73" t="s">
        <v>76</v>
      </c>
      <c r="L14" s="78">
        <v>3</v>
      </c>
      <c r="M14" s="79">
        <f>IF(K14="",0,(SUMIF($G$20:$G$170,K14,$H$20:$H$170)))</f>
        <v>13146</v>
      </c>
      <c r="N14" s="80">
        <f>IF(K14="",-1,(-($L$6-(M14/L14))/$L$6))</f>
        <v>1.1390689980894493E-2</v>
      </c>
      <c r="O14" s="79">
        <f t="shared" ref="O14:O21" si="0">IF(K14="",0,(SUMIF($G$19:$G$170,K14,$I$19:$I$170)))</f>
        <v>18130.416421490951</v>
      </c>
      <c r="P14" s="80">
        <f>IF(K14="",-1,(-($M$6-(O14/L14))/$M$6))</f>
        <v>0.30932233500227552</v>
      </c>
      <c r="Q14" s="56"/>
      <c r="R14" s="46"/>
      <c r="S14" s="46"/>
      <c r="T14" s="46"/>
    </row>
    <row r="15" spans="1:20" s="4" customFormat="1" ht="15.75" x14ac:dyDescent="0.2">
      <c r="A15" s="54"/>
      <c r="B15" s="26" t="s">
        <v>56</v>
      </c>
      <c r="C15" s="27" t="s">
        <v>57</v>
      </c>
      <c r="D15" s="27" t="s">
        <v>58</v>
      </c>
      <c r="E15" s="27"/>
      <c r="F15" s="27" t="s">
        <v>54</v>
      </c>
      <c r="G15" s="27" t="s">
        <v>55</v>
      </c>
      <c r="H15" s="26">
        <v>67</v>
      </c>
      <c r="I15" s="26">
        <v>68</v>
      </c>
      <c r="J15" s="55"/>
      <c r="K15" s="73" t="s">
        <v>77</v>
      </c>
      <c r="L15" s="78">
        <v>3</v>
      </c>
      <c r="M15" s="79">
        <f t="shared" ref="M15:M31" si="1">IF(K15="",0,(SUMIF($G$20:$G$170,K15,$H$20:$H$170)))</f>
        <v>13176</v>
      </c>
      <c r="N15" s="80">
        <f>IF(K15="",-1,(-($L$6-(M15/L15))/$L$6))</f>
        <v>1.3698747237811186E-2</v>
      </c>
      <c r="O15" s="79">
        <f t="shared" si="0"/>
        <v>13709.048302503787</v>
      </c>
      <c r="P15" s="80">
        <f>IF(K15="",-1,(-($M$6-(O15/L15))/$M$6))</f>
        <v>-9.9751314693101393E-3</v>
      </c>
      <c r="Q15" s="56"/>
      <c r="R15" s="46"/>
      <c r="S15" s="46"/>
      <c r="T15" s="57"/>
    </row>
    <row r="16" spans="1:20" s="4" customFormat="1" ht="15.75" x14ac:dyDescent="0.2">
      <c r="A16" s="54"/>
      <c r="B16" s="26" t="s">
        <v>59</v>
      </c>
      <c r="C16" s="27" t="s">
        <v>60</v>
      </c>
      <c r="D16" s="27" t="s">
        <v>61</v>
      </c>
      <c r="E16" s="27"/>
      <c r="F16" s="27"/>
      <c r="G16" s="27" t="s">
        <v>55</v>
      </c>
      <c r="H16" s="26">
        <v>893</v>
      </c>
      <c r="I16" s="26">
        <v>897</v>
      </c>
      <c r="J16" s="55"/>
      <c r="K16" s="73" t="s">
        <v>78</v>
      </c>
      <c r="L16" s="78">
        <v>3</v>
      </c>
      <c r="M16" s="79">
        <f t="shared" si="1"/>
        <v>11853</v>
      </c>
      <c r="N16" s="80">
        <f t="shared" ref="N16:N78" si="2">IF(K16="",-1,(-($L$6-(M16/L16))/$L$6))</f>
        <v>-8.8086577792214932E-2</v>
      </c>
      <c r="O16" s="79">
        <f t="shared" si="0"/>
        <v>12122.415563098528</v>
      </c>
      <c r="P16" s="80">
        <f t="shared" ref="P16:P78" si="3">IF(K16="",-1,(-($M$6-(O16/L16))/$M$6))</f>
        <v>-0.12455681756266872</v>
      </c>
      <c r="Q16" s="56"/>
      <c r="R16" s="46"/>
      <c r="S16" s="46"/>
      <c r="T16" s="57"/>
    </row>
    <row r="17" spans="1:20" s="4" customFormat="1" ht="15.75" x14ac:dyDescent="0.2">
      <c r="A17" s="54"/>
      <c r="B17" s="26" t="s">
        <v>62</v>
      </c>
      <c r="C17" s="27" t="s">
        <v>63</v>
      </c>
      <c r="D17" s="27" t="s">
        <v>64</v>
      </c>
      <c r="E17" s="27" t="s">
        <v>65</v>
      </c>
      <c r="F17" s="27"/>
      <c r="G17" s="27" t="s">
        <v>55</v>
      </c>
      <c r="H17" s="26">
        <v>759</v>
      </c>
      <c r="I17" s="26">
        <v>780</v>
      </c>
      <c r="J17" s="55"/>
      <c r="K17" s="73" t="s">
        <v>79</v>
      </c>
      <c r="L17" s="78">
        <v>3</v>
      </c>
      <c r="M17" s="79">
        <f t="shared" si="1"/>
        <v>11869</v>
      </c>
      <c r="N17" s="80">
        <f t="shared" si="2"/>
        <v>-8.6855613921859337E-2</v>
      </c>
      <c r="O17" s="79">
        <f t="shared" si="0"/>
        <v>12747.771720335353</v>
      </c>
      <c r="P17" s="80">
        <f t="shared" si="3"/>
        <v>-7.9395539136056806E-2</v>
      </c>
      <c r="Q17" s="56"/>
      <c r="R17" s="46"/>
      <c r="S17" s="46"/>
      <c r="T17" s="57"/>
    </row>
    <row r="18" spans="1:20" s="4" customFormat="1" ht="15.75" x14ac:dyDescent="0.2">
      <c r="A18" s="54"/>
      <c r="B18" s="26" t="s">
        <v>66</v>
      </c>
      <c r="C18" s="27" t="s">
        <v>67</v>
      </c>
      <c r="D18" s="27" t="s">
        <v>64</v>
      </c>
      <c r="E18" s="27" t="s">
        <v>68</v>
      </c>
      <c r="F18" s="27"/>
      <c r="G18" s="27" t="s">
        <v>55</v>
      </c>
      <c r="H18" s="26">
        <v>803</v>
      </c>
      <c r="I18" s="26">
        <v>824</v>
      </c>
      <c r="J18" s="55"/>
      <c r="K18" s="73" t="s">
        <v>80</v>
      </c>
      <c r="L18" s="78">
        <v>3</v>
      </c>
      <c r="M18" s="79">
        <f t="shared" si="1"/>
        <v>13464</v>
      </c>
      <c r="N18" s="80">
        <f t="shared" si="2"/>
        <v>3.5856096904211432E-2</v>
      </c>
      <c r="O18" s="79">
        <f t="shared" si="0"/>
        <v>14077.45329535454</v>
      </c>
      <c r="P18" s="80">
        <f t="shared" si="3"/>
        <v>1.6629932322499822E-2</v>
      </c>
      <c r="Q18" s="56"/>
      <c r="R18" s="46"/>
      <c r="S18" s="46"/>
      <c r="T18" s="57"/>
    </row>
    <row r="19" spans="1:20" s="4" customFormat="1" ht="15.75" x14ac:dyDescent="0.2">
      <c r="A19" s="46"/>
      <c r="B19" s="58"/>
      <c r="C19" s="59"/>
      <c r="D19" s="59"/>
      <c r="E19" s="59"/>
      <c r="F19" s="59"/>
      <c r="G19" s="59"/>
      <c r="H19" s="58"/>
      <c r="I19" s="60"/>
      <c r="J19" s="54"/>
      <c r="K19" s="73" t="s">
        <v>81</v>
      </c>
      <c r="L19" s="78">
        <v>3</v>
      </c>
      <c r="M19" s="79">
        <f t="shared" si="1"/>
        <v>14766</v>
      </c>
      <c r="N19" s="80">
        <f t="shared" si="2"/>
        <v>0.13602578185439587</v>
      </c>
      <c r="O19" s="79">
        <f t="shared" si="0"/>
        <v>15445.785591023234</v>
      </c>
      <c r="P19" s="80">
        <f t="shared" si="3"/>
        <v>0.1154466387220448</v>
      </c>
      <c r="Q19" s="56"/>
      <c r="R19" s="46"/>
      <c r="S19" s="46"/>
      <c r="T19" s="57"/>
    </row>
    <row r="20" spans="1:20" ht="15.75" x14ac:dyDescent="0.2">
      <c r="A20" s="72"/>
      <c r="B20" s="73" t="s">
        <v>94</v>
      </c>
      <c r="C20" s="73" t="s">
        <v>76</v>
      </c>
      <c r="D20" s="73"/>
      <c r="E20" s="74"/>
      <c r="F20" s="75"/>
      <c r="G20" s="73" t="s">
        <v>76</v>
      </c>
      <c r="H20" s="73">
        <v>1012</v>
      </c>
      <c r="I20" s="76">
        <v>1026.7926593453594</v>
      </c>
      <c r="J20" s="9"/>
      <c r="K20" s="73" t="s">
        <v>82</v>
      </c>
      <c r="L20" s="78">
        <v>3</v>
      </c>
      <c r="M20" s="79">
        <f t="shared" si="1"/>
        <v>13587</v>
      </c>
      <c r="N20" s="80">
        <f t="shared" si="2"/>
        <v>4.5319131657569865E-2</v>
      </c>
      <c r="O20" s="79">
        <f t="shared" si="0"/>
        <v>14655.816821265375</v>
      </c>
      <c r="P20" s="80">
        <f t="shared" si="3"/>
        <v>5.8397548940951997E-2</v>
      </c>
      <c r="Q20" s="8"/>
      <c r="T20" s="36"/>
    </row>
    <row r="21" spans="1:20" ht="15.75" x14ac:dyDescent="0.2">
      <c r="A21" s="72"/>
      <c r="B21" s="73" t="s">
        <v>95</v>
      </c>
      <c r="C21" s="73" t="s">
        <v>76</v>
      </c>
      <c r="D21" s="73"/>
      <c r="E21" s="74"/>
      <c r="F21" s="75"/>
      <c r="G21" s="73" t="s">
        <v>76</v>
      </c>
      <c r="H21" s="73">
        <v>1630</v>
      </c>
      <c r="I21" s="76">
        <v>1653.8261212776044</v>
      </c>
      <c r="J21" s="9"/>
      <c r="K21" s="73" t="s">
        <v>83</v>
      </c>
      <c r="L21" s="78">
        <v>3</v>
      </c>
      <c r="M21" s="79">
        <f t="shared" si="1"/>
        <v>14183</v>
      </c>
      <c r="N21" s="80">
        <f t="shared" si="2"/>
        <v>9.1172535828314888E-2</v>
      </c>
      <c r="O21" s="79">
        <f t="shared" si="0"/>
        <v>14630.933195149148</v>
      </c>
      <c r="P21" s="80">
        <f t="shared" si="3"/>
        <v>5.6600530786906612E-2</v>
      </c>
      <c r="Q21" s="8"/>
      <c r="T21" s="36"/>
    </row>
    <row r="22" spans="1:20" ht="15.75" x14ac:dyDescent="0.2">
      <c r="A22" s="72"/>
      <c r="B22" s="73" t="s">
        <v>96</v>
      </c>
      <c r="C22" s="73" t="s">
        <v>76</v>
      </c>
      <c r="D22" s="73"/>
      <c r="E22" s="74"/>
      <c r="F22" s="75"/>
      <c r="G22" s="73" t="s">
        <v>76</v>
      </c>
      <c r="H22" s="73">
        <v>2493</v>
      </c>
      <c r="I22" s="76">
        <v>2529.4408100276491</v>
      </c>
      <c r="J22" s="9"/>
      <c r="K22" s="73" t="s">
        <v>84</v>
      </c>
      <c r="L22" s="78">
        <v>3</v>
      </c>
      <c r="M22" s="79">
        <f t="shared" si="1"/>
        <v>15553</v>
      </c>
      <c r="N22" s="80">
        <f t="shared" si="2"/>
        <v>0.19657381722751036</v>
      </c>
      <c r="O22" s="79">
        <f>IF(K22="",0,(SUMIF($G$19:$G$170,K22,$I$19:$I$170)))</f>
        <v>15810.316366643068</v>
      </c>
      <c r="P22" s="80">
        <f t="shared" si="3"/>
        <v>0.14177191858428756</v>
      </c>
      <c r="Q22" s="8"/>
      <c r="T22" s="36"/>
    </row>
    <row r="23" spans="1:20" ht="15.75" x14ac:dyDescent="0.2">
      <c r="A23" s="72"/>
      <c r="B23" s="73" t="s">
        <v>97</v>
      </c>
      <c r="C23" s="73" t="s">
        <v>76</v>
      </c>
      <c r="D23" s="73"/>
      <c r="E23" s="74"/>
      <c r="F23" s="75"/>
      <c r="G23" s="73" t="s">
        <v>76</v>
      </c>
      <c r="H23" s="73">
        <v>2515</v>
      </c>
      <c r="I23" s="76">
        <v>2551.7623895786351</v>
      </c>
      <c r="J23" s="9"/>
      <c r="K23" s="73" t="s">
        <v>85</v>
      </c>
      <c r="L23" s="78">
        <v>3</v>
      </c>
      <c r="M23" s="79">
        <f t="shared" si="1"/>
        <v>13163</v>
      </c>
      <c r="N23" s="80">
        <f t="shared" si="2"/>
        <v>1.2698589093147356E-2</v>
      </c>
      <c r="O23" s="79">
        <f t="shared" ref="O23:O31" si="4">IF(K23="",0,(SUMIF($G$19:$G$170,K23,$I$19:$I$170)))</f>
        <v>13594.808703486502</v>
      </c>
      <c r="P23" s="80">
        <f t="shared" si="3"/>
        <v>-1.8225160319046391E-2</v>
      </c>
      <c r="Q23" s="8"/>
      <c r="T23" s="36"/>
    </row>
    <row r="24" spans="1:20" ht="15.75" x14ac:dyDescent="0.2">
      <c r="A24" s="72"/>
      <c r="B24" s="73" t="s">
        <v>98</v>
      </c>
      <c r="C24" s="73" t="s">
        <v>76</v>
      </c>
      <c r="D24" s="73"/>
      <c r="E24" s="74"/>
      <c r="F24" s="75"/>
      <c r="G24" s="73" t="s">
        <v>76</v>
      </c>
      <c r="H24" s="73">
        <v>1272</v>
      </c>
      <c r="I24" s="76">
        <v>1290.5931449479219</v>
      </c>
      <c r="J24" s="9"/>
      <c r="K24" s="73" t="s">
        <v>86</v>
      </c>
      <c r="L24" s="78">
        <v>3</v>
      </c>
      <c r="M24" s="79">
        <f t="shared" si="1"/>
        <v>12218</v>
      </c>
      <c r="N24" s="80">
        <f t="shared" si="2"/>
        <v>-6.0005214499728551E-2</v>
      </c>
      <c r="O24" s="79">
        <f t="shared" si="4"/>
        <v>13023.325377353782</v>
      </c>
      <c r="P24" s="80">
        <f t="shared" si="3"/>
        <v>-5.9495910289246473E-2</v>
      </c>
      <c r="Q24" s="8"/>
      <c r="T24" s="36"/>
    </row>
    <row r="25" spans="1:20" ht="15.75" x14ac:dyDescent="0.2">
      <c r="A25" s="72"/>
      <c r="B25" s="73" t="s">
        <v>99</v>
      </c>
      <c r="C25" s="73" t="s">
        <v>76</v>
      </c>
      <c r="D25" s="73" t="s">
        <v>238</v>
      </c>
      <c r="E25" s="74"/>
      <c r="F25" s="75"/>
      <c r="G25" s="73" t="s">
        <v>76</v>
      </c>
      <c r="H25" s="73">
        <v>830</v>
      </c>
      <c r="I25" s="76">
        <v>3828.6487911735794</v>
      </c>
      <c r="J25" s="9"/>
      <c r="K25" s="73" t="s">
        <v>87</v>
      </c>
      <c r="L25" s="78">
        <v>3</v>
      </c>
      <c r="M25" s="79">
        <f t="shared" si="1"/>
        <v>12072</v>
      </c>
      <c r="N25" s="80">
        <f t="shared" si="2"/>
        <v>-7.123775981672309E-2</v>
      </c>
      <c r="O25" s="79">
        <f t="shared" si="4"/>
        <v>12530.940107486338</v>
      </c>
      <c r="P25" s="80">
        <f t="shared" si="3"/>
        <v>-9.5054444427457391E-2</v>
      </c>
      <c r="Q25" s="8"/>
      <c r="T25" s="36"/>
    </row>
    <row r="26" spans="1:20" ht="15.75" x14ac:dyDescent="0.2">
      <c r="A26" s="72"/>
      <c r="B26" s="73" t="s">
        <v>100</v>
      </c>
      <c r="C26" s="73" t="s">
        <v>76</v>
      </c>
      <c r="D26" s="73"/>
      <c r="E26" s="74"/>
      <c r="F26" s="75"/>
      <c r="G26" s="73" t="s">
        <v>76</v>
      </c>
      <c r="H26" s="73">
        <v>1279</v>
      </c>
      <c r="I26" s="76">
        <v>1297.6954657141448</v>
      </c>
      <c r="J26" s="9"/>
      <c r="K26" s="73" t="s">
        <v>88</v>
      </c>
      <c r="L26" s="78">
        <v>3</v>
      </c>
      <c r="M26" s="79">
        <f t="shared" si="1"/>
        <v>13317</v>
      </c>
      <c r="N26" s="80">
        <f t="shared" si="2"/>
        <v>2.4546616345319638E-2</v>
      </c>
      <c r="O26" s="79">
        <f t="shared" si="4"/>
        <v>13558.426779615362</v>
      </c>
      <c r="P26" s="80">
        <f t="shared" si="3"/>
        <v>-2.0852549806823061E-2</v>
      </c>
      <c r="Q26" s="8"/>
      <c r="T26" s="36"/>
    </row>
    <row r="27" spans="1:20" ht="15.75" x14ac:dyDescent="0.2">
      <c r="A27" s="72"/>
      <c r="B27" s="73" t="s">
        <v>101</v>
      </c>
      <c r="C27" s="73" t="s">
        <v>76</v>
      </c>
      <c r="D27" s="73" t="s">
        <v>237</v>
      </c>
      <c r="E27" s="74"/>
      <c r="F27" s="75"/>
      <c r="G27" s="73" t="s">
        <v>76</v>
      </c>
      <c r="H27" s="73">
        <v>399</v>
      </c>
      <c r="I27" s="76">
        <v>2203.0828294618823</v>
      </c>
      <c r="J27" s="9"/>
      <c r="K27" s="73" t="s">
        <v>89</v>
      </c>
      <c r="L27" s="78">
        <v>3</v>
      </c>
      <c r="M27" s="79">
        <f t="shared" si="1"/>
        <v>10072</v>
      </c>
      <c r="N27" s="80">
        <f t="shared" si="2"/>
        <v>-0.22510824361116918</v>
      </c>
      <c r="O27" s="79">
        <f t="shared" si="4"/>
        <v>11029.924123042632</v>
      </c>
      <c r="P27" s="80">
        <f t="shared" si="3"/>
        <v>-0.20345315452536672</v>
      </c>
      <c r="Q27" s="8"/>
      <c r="T27" s="36"/>
    </row>
    <row r="28" spans="1:20" ht="15.75" x14ac:dyDescent="0.2">
      <c r="A28" s="72"/>
      <c r="B28" s="73" t="s">
        <v>102</v>
      </c>
      <c r="C28" s="73" t="s">
        <v>76</v>
      </c>
      <c r="D28" s="73" t="s">
        <v>237</v>
      </c>
      <c r="E28" s="74"/>
      <c r="F28" s="75"/>
      <c r="G28" s="73" t="s">
        <v>76</v>
      </c>
      <c r="H28" s="73">
        <v>371</v>
      </c>
      <c r="I28" s="76">
        <v>383.91400559707046</v>
      </c>
      <c r="J28" s="9"/>
      <c r="K28" s="73" t="s">
        <v>90</v>
      </c>
      <c r="L28" s="78">
        <v>3</v>
      </c>
      <c r="M28" s="79">
        <f t="shared" si="1"/>
        <v>13754</v>
      </c>
      <c r="N28" s="80">
        <f t="shared" si="2"/>
        <v>5.8167317054406191E-2</v>
      </c>
      <c r="O28" s="79">
        <f t="shared" si="4"/>
        <v>15818.065258601404</v>
      </c>
      <c r="P28" s="80">
        <f t="shared" si="3"/>
        <v>0.14233151948239728</v>
      </c>
      <c r="Q28" s="8"/>
      <c r="T28" s="36"/>
    </row>
    <row r="29" spans="1:20" ht="15.75" x14ac:dyDescent="0.2">
      <c r="A29" s="72"/>
      <c r="B29" s="73" t="s">
        <v>103</v>
      </c>
      <c r="C29" s="73" t="s">
        <v>76</v>
      </c>
      <c r="D29" s="73"/>
      <c r="E29" s="74"/>
      <c r="F29" s="75"/>
      <c r="G29" s="73" t="s">
        <v>76</v>
      </c>
      <c r="H29" s="73">
        <v>1345</v>
      </c>
      <c r="I29" s="76">
        <v>1364.660204367103</v>
      </c>
      <c r="J29" s="9"/>
      <c r="K29" s="73" t="s">
        <v>91</v>
      </c>
      <c r="L29" s="78">
        <v>3</v>
      </c>
      <c r="M29" s="79">
        <f t="shared" si="1"/>
        <v>11556</v>
      </c>
      <c r="N29" s="80">
        <f t="shared" si="2"/>
        <v>-0.11093634463569019</v>
      </c>
      <c r="O29" s="79">
        <f t="shared" si="4"/>
        <v>11766.538332023403</v>
      </c>
      <c r="P29" s="80">
        <f t="shared" si="3"/>
        <v>-0.15025716532815639</v>
      </c>
      <c r="Q29" s="8"/>
      <c r="T29" s="36"/>
    </row>
    <row r="30" spans="1:20" ht="15.75" x14ac:dyDescent="0.2">
      <c r="A30" s="72"/>
      <c r="B30" s="73" t="s">
        <v>104</v>
      </c>
      <c r="C30" s="73" t="s">
        <v>77</v>
      </c>
      <c r="D30" s="73"/>
      <c r="E30" s="74"/>
      <c r="F30" s="75"/>
      <c r="G30" s="73" t="s">
        <v>77</v>
      </c>
      <c r="H30" s="73">
        <v>1076</v>
      </c>
      <c r="I30" s="76">
        <v>1091.7281634936824</v>
      </c>
      <c r="J30" s="9"/>
      <c r="K30" s="73" t="s">
        <v>92</v>
      </c>
      <c r="L30" s="78">
        <v>3</v>
      </c>
      <c r="M30" s="79">
        <f t="shared" si="1"/>
        <v>13715</v>
      </c>
      <c r="N30" s="80">
        <f t="shared" si="2"/>
        <v>5.5166842620414491E-2</v>
      </c>
      <c r="O30" s="79">
        <f t="shared" si="4"/>
        <v>13915.475615535179</v>
      </c>
      <c r="P30" s="80">
        <f t="shared" si="3"/>
        <v>4.932407619871142E-3</v>
      </c>
      <c r="Q30" s="8"/>
      <c r="T30" s="36"/>
    </row>
    <row r="31" spans="1:20" x14ac:dyDescent="0.2">
      <c r="A31" s="72"/>
      <c r="B31" s="73" t="s">
        <v>105</v>
      </c>
      <c r="C31" s="73" t="s">
        <v>77</v>
      </c>
      <c r="D31" s="73"/>
      <c r="E31" s="74"/>
      <c r="F31" s="75"/>
      <c r="G31" s="73" t="s">
        <v>77</v>
      </c>
      <c r="H31" s="73">
        <v>1364</v>
      </c>
      <c r="I31" s="76">
        <v>1383.9379321611366</v>
      </c>
      <c r="J31" s="9"/>
      <c r="K31" s="73" t="s">
        <v>93</v>
      </c>
      <c r="L31" s="81">
        <v>3</v>
      </c>
      <c r="M31" s="79">
        <f t="shared" si="1"/>
        <v>12499</v>
      </c>
      <c r="N31" s="80">
        <f t="shared" si="2"/>
        <v>-3.8386411526608905E-2</v>
      </c>
      <c r="O31" s="79">
        <f t="shared" si="4"/>
        <v>12681.701036717039</v>
      </c>
      <c r="P31" s="80">
        <f t="shared" si="3"/>
        <v>-8.4166958597100369E-2</v>
      </c>
      <c r="Q31" s="8"/>
      <c r="T31" s="36"/>
    </row>
    <row r="32" spans="1:20" x14ac:dyDescent="0.2">
      <c r="A32" s="72"/>
      <c r="B32" s="73" t="s">
        <v>106</v>
      </c>
      <c r="C32" s="73" t="s">
        <v>77</v>
      </c>
      <c r="D32" s="73"/>
      <c r="E32" s="74"/>
      <c r="F32" s="75"/>
      <c r="G32" s="73" t="s">
        <v>77</v>
      </c>
      <c r="H32" s="73">
        <v>1892</v>
      </c>
      <c r="I32" s="76">
        <v>2215.6706203184649</v>
      </c>
      <c r="J32" s="9"/>
      <c r="K32" s="3"/>
      <c r="L32" s="2"/>
      <c r="M32" s="11">
        <f t="shared" ref="M32:M45" si="5">IF(K32="",0,(SUMIF($G$20:$G$91,K32,$H$20:$H$91)))</f>
        <v>0</v>
      </c>
      <c r="N32" s="12">
        <f t="shared" si="2"/>
        <v>-1</v>
      </c>
      <c r="O32" s="11">
        <f t="shared" ref="O32:O45" si="6">IF(K32="",0,(SUMIF($G$19:$G$91,K32,$I$19:$I$91)))</f>
        <v>0</v>
      </c>
      <c r="P32" s="12">
        <f t="shared" si="3"/>
        <v>-1</v>
      </c>
      <c r="Q32" s="8"/>
      <c r="T32" s="36"/>
    </row>
    <row r="33" spans="1:20" x14ac:dyDescent="0.2">
      <c r="A33" s="72"/>
      <c r="B33" s="73" t="s">
        <v>107</v>
      </c>
      <c r="C33" s="73" t="s">
        <v>77</v>
      </c>
      <c r="D33" s="73"/>
      <c r="E33" s="74"/>
      <c r="F33" s="75"/>
      <c r="G33" s="73" t="s">
        <v>77</v>
      </c>
      <c r="H33" s="73">
        <v>2474</v>
      </c>
      <c r="I33" s="76">
        <v>2510.1630822336156</v>
      </c>
      <c r="J33" s="9"/>
      <c r="K33" s="3"/>
      <c r="L33" s="2"/>
      <c r="M33" s="11">
        <f t="shared" si="5"/>
        <v>0</v>
      </c>
      <c r="N33" s="12">
        <f t="shared" si="2"/>
        <v>-1</v>
      </c>
      <c r="O33" s="11">
        <f t="shared" si="6"/>
        <v>0</v>
      </c>
      <c r="P33" s="12">
        <f t="shared" si="3"/>
        <v>-1</v>
      </c>
      <c r="Q33" s="8"/>
      <c r="T33" s="36"/>
    </row>
    <row r="34" spans="1:20" x14ac:dyDescent="0.2">
      <c r="A34" s="72"/>
      <c r="B34" s="73" t="s">
        <v>108</v>
      </c>
      <c r="C34" s="73" t="s">
        <v>77</v>
      </c>
      <c r="D34" s="73"/>
      <c r="E34" s="74"/>
      <c r="F34" s="75"/>
      <c r="G34" s="73" t="s">
        <v>77</v>
      </c>
      <c r="H34" s="73">
        <v>1990</v>
      </c>
      <c r="I34" s="76">
        <v>2063.524939146022</v>
      </c>
      <c r="J34" s="9"/>
      <c r="K34" s="3"/>
      <c r="L34" s="2"/>
      <c r="M34" s="11">
        <f t="shared" si="5"/>
        <v>0</v>
      </c>
      <c r="N34" s="12">
        <f t="shared" si="2"/>
        <v>-1</v>
      </c>
      <c r="O34" s="11">
        <f t="shared" si="6"/>
        <v>0</v>
      </c>
      <c r="P34" s="12">
        <f t="shared" si="3"/>
        <v>-1</v>
      </c>
      <c r="Q34" s="8"/>
      <c r="T34" s="36"/>
    </row>
    <row r="35" spans="1:20" x14ac:dyDescent="0.2">
      <c r="A35" s="72"/>
      <c r="B35" s="73" t="s">
        <v>109</v>
      </c>
      <c r="C35" s="73" t="s">
        <v>77</v>
      </c>
      <c r="D35" s="73"/>
      <c r="E35" s="74"/>
      <c r="F35" s="75"/>
      <c r="G35" s="73" t="s">
        <v>77</v>
      </c>
      <c r="H35" s="73">
        <v>1969</v>
      </c>
      <c r="I35" s="76">
        <v>1997.7813698132534</v>
      </c>
      <c r="J35" s="9"/>
      <c r="K35" s="3"/>
      <c r="L35" s="2"/>
      <c r="M35" s="11">
        <f t="shared" si="5"/>
        <v>0</v>
      </c>
      <c r="N35" s="12">
        <f t="shared" si="2"/>
        <v>-1</v>
      </c>
      <c r="O35" s="11">
        <f t="shared" si="6"/>
        <v>0</v>
      </c>
      <c r="P35" s="12">
        <f t="shared" si="3"/>
        <v>-1</v>
      </c>
      <c r="Q35" s="8"/>
      <c r="T35" s="36"/>
    </row>
    <row r="36" spans="1:20" x14ac:dyDescent="0.2">
      <c r="A36" s="72"/>
      <c r="B36" s="73" t="s">
        <v>110</v>
      </c>
      <c r="C36" s="73" t="s">
        <v>77</v>
      </c>
      <c r="D36" s="73"/>
      <c r="E36" s="74"/>
      <c r="F36" s="75"/>
      <c r="G36" s="73" t="s">
        <v>77</v>
      </c>
      <c r="H36" s="73">
        <v>1308</v>
      </c>
      <c r="I36" s="76">
        <v>1327.1193660313538</v>
      </c>
      <c r="J36" s="9"/>
      <c r="K36" s="3"/>
      <c r="L36" s="2"/>
      <c r="M36" s="11">
        <f t="shared" si="5"/>
        <v>0</v>
      </c>
      <c r="N36" s="12">
        <f t="shared" si="2"/>
        <v>-1</v>
      </c>
      <c r="O36" s="11">
        <f t="shared" si="6"/>
        <v>0</v>
      </c>
      <c r="P36" s="12">
        <f t="shared" si="3"/>
        <v>-1</v>
      </c>
      <c r="Q36" s="8"/>
      <c r="T36" s="36"/>
    </row>
    <row r="37" spans="1:20" x14ac:dyDescent="0.2">
      <c r="A37" s="72"/>
      <c r="B37" s="73" t="s">
        <v>111</v>
      </c>
      <c r="C37" s="73" t="s">
        <v>77</v>
      </c>
      <c r="D37" s="73"/>
      <c r="E37" s="74"/>
      <c r="F37" s="75"/>
      <c r="G37" s="73" t="s">
        <v>77</v>
      </c>
      <c r="H37" s="73">
        <v>1103</v>
      </c>
      <c r="I37" s="76">
        <v>1119.1228293062563</v>
      </c>
      <c r="J37" s="9"/>
      <c r="K37" s="3"/>
      <c r="L37" s="2"/>
      <c r="M37" s="11">
        <f t="shared" si="5"/>
        <v>0</v>
      </c>
      <c r="N37" s="12">
        <f t="shared" si="2"/>
        <v>-1</v>
      </c>
      <c r="O37" s="11">
        <f t="shared" si="6"/>
        <v>0</v>
      </c>
      <c r="P37" s="12">
        <f t="shared" si="3"/>
        <v>-1</v>
      </c>
      <c r="Q37" s="8"/>
      <c r="T37" s="36"/>
    </row>
    <row r="38" spans="1:20" x14ac:dyDescent="0.2">
      <c r="A38" s="72"/>
      <c r="B38" s="73" t="s">
        <v>112</v>
      </c>
      <c r="C38" s="73" t="s">
        <v>78</v>
      </c>
      <c r="D38" s="73"/>
      <c r="E38" s="74"/>
      <c r="F38" s="75"/>
      <c r="G38" s="73" t="s">
        <v>78</v>
      </c>
      <c r="H38" s="73">
        <v>1874</v>
      </c>
      <c r="I38" s="76">
        <v>1901.3927308430864</v>
      </c>
      <c r="J38" s="9"/>
      <c r="K38" s="3"/>
      <c r="L38" s="2"/>
      <c r="M38" s="11">
        <f t="shared" si="5"/>
        <v>0</v>
      </c>
      <c r="N38" s="12">
        <f t="shared" si="2"/>
        <v>-1</v>
      </c>
      <c r="O38" s="11">
        <f t="shared" si="6"/>
        <v>0</v>
      </c>
      <c r="P38" s="12">
        <f t="shared" si="3"/>
        <v>-1</v>
      </c>
      <c r="Q38" s="8"/>
      <c r="T38" s="36"/>
    </row>
    <row r="39" spans="1:20" x14ac:dyDescent="0.2">
      <c r="A39" s="72"/>
      <c r="B39" s="73" t="s">
        <v>113</v>
      </c>
      <c r="C39" s="73" t="s">
        <v>78</v>
      </c>
      <c r="D39" s="73"/>
      <c r="E39" s="74"/>
      <c r="F39" s="75"/>
      <c r="G39" s="73" t="s">
        <v>78</v>
      </c>
      <c r="H39" s="73">
        <v>2322</v>
      </c>
      <c r="I39" s="76">
        <v>2355.9412598813483</v>
      </c>
      <c r="J39" s="9"/>
      <c r="K39" s="3"/>
      <c r="L39" s="2"/>
      <c r="M39" s="11">
        <f t="shared" si="5"/>
        <v>0</v>
      </c>
      <c r="N39" s="12">
        <f t="shared" si="2"/>
        <v>-1</v>
      </c>
      <c r="O39" s="11">
        <f t="shared" si="6"/>
        <v>0</v>
      </c>
      <c r="P39" s="12">
        <f t="shared" si="3"/>
        <v>-1</v>
      </c>
      <c r="Q39" s="8"/>
      <c r="T39" s="36"/>
    </row>
    <row r="40" spans="1:20" x14ac:dyDescent="0.2">
      <c r="A40" s="72"/>
      <c r="B40" s="73" t="s">
        <v>114</v>
      </c>
      <c r="C40" s="73" t="s">
        <v>78</v>
      </c>
      <c r="D40" s="73"/>
      <c r="E40" s="74"/>
      <c r="F40" s="75"/>
      <c r="G40" s="73" t="s">
        <v>78</v>
      </c>
      <c r="H40" s="73">
        <v>922</v>
      </c>
      <c r="I40" s="76">
        <v>935.47710663677992</v>
      </c>
      <c r="J40" s="9"/>
      <c r="K40" s="3"/>
      <c r="L40" s="2"/>
      <c r="M40" s="11">
        <f t="shared" si="5"/>
        <v>0</v>
      </c>
      <c r="N40" s="12">
        <f t="shared" si="2"/>
        <v>-1</v>
      </c>
      <c r="O40" s="11">
        <f t="shared" si="6"/>
        <v>0</v>
      </c>
      <c r="P40" s="12">
        <f t="shared" si="3"/>
        <v>-1</v>
      </c>
      <c r="Q40" s="8"/>
      <c r="T40" s="36"/>
    </row>
    <row r="41" spans="1:20" x14ac:dyDescent="0.2">
      <c r="A41" s="72"/>
      <c r="B41" s="73" t="s">
        <v>115</v>
      </c>
      <c r="C41" s="73" t="s">
        <v>78</v>
      </c>
      <c r="D41" s="73"/>
      <c r="E41" s="74"/>
      <c r="F41" s="75"/>
      <c r="G41" s="73" t="s">
        <v>78</v>
      </c>
      <c r="H41" s="73">
        <v>2672</v>
      </c>
      <c r="I41" s="76">
        <v>2711.0572981924902</v>
      </c>
      <c r="J41" s="9"/>
      <c r="K41" s="3"/>
      <c r="L41" s="2"/>
      <c r="M41" s="11">
        <f t="shared" si="5"/>
        <v>0</v>
      </c>
      <c r="N41" s="12">
        <f t="shared" si="2"/>
        <v>-1</v>
      </c>
      <c r="O41" s="11">
        <f t="shared" si="6"/>
        <v>0</v>
      </c>
      <c r="P41" s="12">
        <f t="shared" si="3"/>
        <v>-1</v>
      </c>
      <c r="Q41" s="8"/>
      <c r="T41" s="36"/>
    </row>
    <row r="42" spans="1:20" x14ac:dyDescent="0.2">
      <c r="A42" s="72"/>
      <c r="B42" s="73" t="s">
        <v>116</v>
      </c>
      <c r="C42" s="73" t="s">
        <v>78</v>
      </c>
      <c r="D42" s="73"/>
      <c r="E42" s="74"/>
      <c r="F42" s="75"/>
      <c r="G42" s="73" t="s">
        <v>78</v>
      </c>
      <c r="H42" s="73">
        <v>1531</v>
      </c>
      <c r="I42" s="76">
        <v>1553.3790132981671</v>
      </c>
      <c r="J42" s="9"/>
      <c r="K42" s="3"/>
      <c r="L42" s="2"/>
      <c r="M42" s="11">
        <f t="shared" si="5"/>
        <v>0</v>
      </c>
      <c r="N42" s="12">
        <f t="shared" si="2"/>
        <v>-1</v>
      </c>
      <c r="O42" s="11">
        <f t="shared" si="6"/>
        <v>0</v>
      </c>
      <c r="P42" s="12">
        <f t="shared" si="3"/>
        <v>-1</v>
      </c>
      <c r="Q42" s="8"/>
      <c r="T42" s="36"/>
    </row>
    <row r="43" spans="1:20" x14ac:dyDescent="0.2">
      <c r="A43" s="72"/>
      <c r="B43" s="73" t="s">
        <v>117</v>
      </c>
      <c r="C43" s="73" t="s">
        <v>78</v>
      </c>
      <c r="D43" s="73"/>
      <c r="E43" s="74"/>
      <c r="F43" s="75"/>
      <c r="G43" s="73" t="s">
        <v>78</v>
      </c>
      <c r="H43" s="73">
        <v>1545</v>
      </c>
      <c r="I43" s="76">
        <v>1625.2861206525984</v>
      </c>
      <c r="J43" s="9"/>
      <c r="K43" s="3"/>
      <c r="L43" s="2"/>
      <c r="M43" s="11">
        <f t="shared" si="5"/>
        <v>0</v>
      </c>
      <c r="N43" s="12">
        <f t="shared" si="2"/>
        <v>-1</v>
      </c>
      <c r="O43" s="11">
        <f t="shared" si="6"/>
        <v>0</v>
      </c>
      <c r="P43" s="12">
        <f t="shared" si="3"/>
        <v>-1</v>
      </c>
      <c r="Q43" s="8"/>
      <c r="T43" s="36"/>
    </row>
    <row r="44" spans="1:20" x14ac:dyDescent="0.2">
      <c r="A44" s="72"/>
      <c r="B44" s="73" t="s">
        <v>118</v>
      </c>
      <c r="C44" s="73" t="s">
        <v>78</v>
      </c>
      <c r="D44" s="73"/>
      <c r="E44" s="74"/>
      <c r="F44" s="75"/>
      <c r="G44" s="73" t="s">
        <v>78</v>
      </c>
      <c r="H44" s="73">
        <v>987</v>
      </c>
      <c r="I44" s="76">
        <v>1039.8820335940575</v>
      </c>
      <c r="J44" s="9"/>
      <c r="K44" s="3"/>
      <c r="L44" s="2"/>
      <c r="M44" s="11">
        <f t="shared" si="5"/>
        <v>0</v>
      </c>
      <c r="N44" s="12">
        <f t="shared" si="2"/>
        <v>-1</v>
      </c>
      <c r="O44" s="11">
        <f t="shared" si="6"/>
        <v>0</v>
      </c>
      <c r="P44" s="12">
        <f t="shared" si="3"/>
        <v>-1</v>
      </c>
      <c r="Q44" s="8"/>
      <c r="T44" s="36"/>
    </row>
    <row r="45" spans="1:20" x14ac:dyDescent="0.2">
      <c r="A45" s="72"/>
      <c r="B45" s="73" t="s">
        <v>119</v>
      </c>
      <c r="C45" s="73" t="s">
        <v>79</v>
      </c>
      <c r="D45" s="73"/>
      <c r="E45" s="74"/>
      <c r="F45" s="75"/>
      <c r="G45" s="73" t="s">
        <v>79</v>
      </c>
      <c r="H45" s="73">
        <v>1945</v>
      </c>
      <c r="I45" s="76">
        <v>1994.8188927058725</v>
      </c>
      <c r="J45" s="9"/>
      <c r="K45" s="3"/>
      <c r="L45" s="2"/>
      <c r="M45" s="11">
        <f t="shared" si="5"/>
        <v>0</v>
      </c>
      <c r="N45" s="12">
        <f t="shared" si="2"/>
        <v>-1</v>
      </c>
      <c r="O45" s="11">
        <f t="shared" si="6"/>
        <v>0</v>
      </c>
      <c r="P45" s="12">
        <f t="shared" si="3"/>
        <v>-1</v>
      </c>
      <c r="Q45" s="8"/>
      <c r="T45" s="36"/>
    </row>
    <row r="46" spans="1:20" x14ac:dyDescent="0.2">
      <c r="A46" s="72"/>
      <c r="B46" s="73" t="s">
        <v>120</v>
      </c>
      <c r="C46" s="73" t="s">
        <v>79</v>
      </c>
      <c r="D46" s="73"/>
      <c r="E46" s="74"/>
      <c r="F46" s="75"/>
      <c r="G46" s="73" t="s">
        <v>79</v>
      </c>
      <c r="H46" s="73">
        <v>1780</v>
      </c>
      <c r="I46" s="76">
        <v>2489.9099247553645</v>
      </c>
      <c r="J46" s="9"/>
      <c r="K46" s="3"/>
      <c r="L46" s="2"/>
      <c r="M46" s="11">
        <f t="shared" ref="M46:M77" si="7">IF(K46="",0,(SUMIF($G$20:$G$91,K46,$H$20:$H$91)))</f>
        <v>0</v>
      </c>
      <c r="N46" s="12">
        <f t="shared" si="2"/>
        <v>-1</v>
      </c>
      <c r="O46" s="11">
        <f t="shared" ref="O46:O77" si="8">IF(K46="",0,(SUMIF($G$19:$G$91,K46,$I$19:$I$91)))</f>
        <v>0</v>
      </c>
      <c r="P46" s="12">
        <f t="shared" si="3"/>
        <v>-1</v>
      </c>
      <c r="Q46" s="8"/>
      <c r="T46" s="36"/>
    </row>
    <row r="47" spans="1:20" x14ac:dyDescent="0.2">
      <c r="A47" s="72"/>
      <c r="B47" s="73" t="s">
        <v>121</v>
      </c>
      <c r="C47" s="73" t="s">
        <v>79</v>
      </c>
      <c r="D47" s="73"/>
      <c r="E47" s="74"/>
      <c r="F47" s="75"/>
      <c r="G47" s="73" t="s">
        <v>79</v>
      </c>
      <c r="H47" s="73">
        <v>1768</v>
      </c>
      <c r="I47" s="76">
        <v>1793.8433020974262</v>
      </c>
      <c r="J47" s="9"/>
      <c r="K47" s="3"/>
      <c r="L47" s="2"/>
      <c r="M47" s="11">
        <f t="shared" si="7"/>
        <v>0</v>
      </c>
      <c r="N47" s="12">
        <f t="shared" si="2"/>
        <v>-1</v>
      </c>
      <c r="O47" s="11">
        <f t="shared" si="8"/>
        <v>0</v>
      </c>
      <c r="P47" s="12">
        <f t="shared" si="3"/>
        <v>-1</v>
      </c>
      <c r="Q47" s="8"/>
      <c r="T47" s="36"/>
    </row>
    <row r="48" spans="1:20" x14ac:dyDescent="0.2">
      <c r="A48" s="72"/>
      <c r="B48" s="73" t="s">
        <v>122</v>
      </c>
      <c r="C48" s="73" t="s">
        <v>79</v>
      </c>
      <c r="D48" s="73"/>
      <c r="E48" s="74"/>
      <c r="F48" s="75"/>
      <c r="G48" s="73" t="s">
        <v>79</v>
      </c>
      <c r="H48" s="73">
        <v>1125</v>
      </c>
      <c r="I48" s="76">
        <v>1141.4444088572423</v>
      </c>
      <c r="J48" s="9"/>
      <c r="K48" s="3"/>
      <c r="L48" s="2"/>
      <c r="M48" s="11">
        <f t="shared" si="7"/>
        <v>0</v>
      </c>
      <c r="N48" s="12">
        <f t="shared" si="2"/>
        <v>-1</v>
      </c>
      <c r="O48" s="11">
        <f t="shared" si="8"/>
        <v>0</v>
      </c>
      <c r="P48" s="12">
        <f t="shared" si="3"/>
        <v>-1</v>
      </c>
      <c r="Q48" s="8"/>
      <c r="T48" s="36"/>
    </row>
    <row r="49" spans="1:20" x14ac:dyDescent="0.2">
      <c r="A49" s="72"/>
      <c r="B49" s="73" t="s">
        <v>123</v>
      </c>
      <c r="C49" s="73" t="s">
        <v>79</v>
      </c>
      <c r="D49" s="73"/>
      <c r="E49" s="74"/>
      <c r="F49" s="75"/>
      <c r="G49" s="73" t="s">
        <v>79</v>
      </c>
      <c r="H49" s="73">
        <v>753</v>
      </c>
      <c r="I49" s="76">
        <v>764.00679099511422</v>
      </c>
      <c r="J49" s="9"/>
      <c r="K49" s="3"/>
      <c r="L49" s="2"/>
      <c r="M49" s="11">
        <f t="shared" si="7"/>
        <v>0</v>
      </c>
      <c r="N49" s="12">
        <f t="shared" si="2"/>
        <v>-1</v>
      </c>
      <c r="O49" s="11">
        <f t="shared" si="8"/>
        <v>0</v>
      </c>
      <c r="P49" s="12">
        <f t="shared" si="3"/>
        <v>-1</v>
      </c>
      <c r="Q49" s="8"/>
      <c r="T49" s="36"/>
    </row>
    <row r="50" spans="1:20" x14ac:dyDescent="0.2">
      <c r="A50" s="72"/>
      <c r="B50" s="73" t="s">
        <v>124</v>
      </c>
      <c r="C50" s="73" t="s">
        <v>79</v>
      </c>
      <c r="D50" s="73"/>
      <c r="E50" s="74"/>
      <c r="F50" s="75"/>
      <c r="G50" s="73" t="s">
        <v>79</v>
      </c>
      <c r="H50" s="73">
        <v>2617</v>
      </c>
      <c r="I50" s="76">
        <v>2655.2533493150249</v>
      </c>
      <c r="J50" s="9"/>
      <c r="K50" s="3"/>
      <c r="L50" s="2"/>
      <c r="M50" s="11">
        <f t="shared" si="7"/>
        <v>0</v>
      </c>
      <c r="N50" s="12">
        <f t="shared" si="2"/>
        <v>-1</v>
      </c>
      <c r="O50" s="11">
        <f t="shared" si="8"/>
        <v>0</v>
      </c>
      <c r="P50" s="12">
        <f t="shared" si="3"/>
        <v>-1</v>
      </c>
      <c r="Q50" s="8"/>
      <c r="T50" s="36"/>
    </row>
    <row r="51" spans="1:20" x14ac:dyDescent="0.2">
      <c r="A51" s="72"/>
      <c r="B51" s="73" t="s">
        <v>125</v>
      </c>
      <c r="C51" s="73" t="s">
        <v>79</v>
      </c>
      <c r="D51" s="73"/>
      <c r="E51" s="74"/>
      <c r="F51" s="75"/>
      <c r="G51" s="73" t="s">
        <v>79</v>
      </c>
      <c r="H51" s="73">
        <v>1103</v>
      </c>
      <c r="I51" s="76">
        <v>1119.1228293062563</v>
      </c>
      <c r="J51" s="9"/>
      <c r="K51" s="3"/>
      <c r="L51" s="2"/>
      <c r="M51" s="11">
        <f t="shared" si="7"/>
        <v>0</v>
      </c>
      <c r="N51" s="12">
        <f t="shared" si="2"/>
        <v>-1</v>
      </c>
      <c r="O51" s="11">
        <f t="shared" si="8"/>
        <v>0</v>
      </c>
      <c r="P51" s="12">
        <f t="shared" si="3"/>
        <v>-1</v>
      </c>
      <c r="Q51" s="8"/>
      <c r="T51" s="36"/>
    </row>
    <row r="52" spans="1:20" x14ac:dyDescent="0.2">
      <c r="A52" s="72"/>
      <c r="B52" s="73" t="s">
        <v>126</v>
      </c>
      <c r="C52" s="73" t="s">
        <v>79</v>
      </c>
      <c r="D52" s="73"/>
      <c r="E52" s="74"/>
      <c r="F52" s="75"/>
      <c r="G52" s="73" t="s">
        <v>79</v>
      </c>
      <c r="H52" s="73">
        <v>778</v>
      </c>
      <c r="I52" s="76">
        <v>789.37222230305292</v>
      </c>
      <c r="J52" s="9"/>
      <c r="K52" s="3"/>
      <c r="L52" s="2"/>
      <c r="M52" s="11">
        <f t="shared" si="7"/>
        <v>0</v>
      </c>
      <c r="N52" s="12">
        <f t="shared" si="2"/>
        <v>-1</v>
      </c>
      <c r="O52" s="11">
        <f t="shared" si="8"/>
        <v>0</v>
      </c>
      <c r="P52" s="12">
        <f t="shared" si="3"/>
        <v>-1</v>
      </c>
      <c r="Q52" s="8"/>
      <c r="T52" s="36"/>
    </row>
    <row r="53" spans="1:20" x14ac:dyDescent="0.2">
      <c r="A53" s="72"/>
      <c r="B53" s="73" t="s">
        <v>127</v>
      </c>
      <c r="C53" s="73" t="s">
        <v>80</v>
      </c>
      <c r="D53" s="73"/>
      <c r="E53" s="74"/>
      <c r="F53" s="75"/>
      <c r="G53" s="73" t="s">
        <v>80</v>
      </c>
      <c r="H53" s="73">
        <v>2753</v>
      </c>
      <c r="I53" s="76">
        <v>2793.2412956302119</v>
      </c>
      <c r="J53" s="9"/>
      <c r="K53" s="3"/>
      <c r="L53" s="2"/>
      <c r="M53" s="11">
        <f t="shared" si="7"/>
        <v>0</v>
      </c>
      <c r="N53" s="12">
        <f t="shared" si="2"/>
        <v>-1</v>
      </c>
      <c r="O53" s="11">
        <f t="shared" si="8"/>
        <v>0</v>
      </c>
      <c r="P53" s="12">
        <f t="shared" si="3"/>
        <v>-1</v>
      </c>
      <c r="Q53" s="8"/>
      <c r="T53" s="36"/>
    </row>
    <row r="54" spans="1:20" x14ac:dyDescent="0.2">
      <c r="A54" s="72"/>
      <c r="B54" s="73" t="s">
        <v>128</v>
      </c>
      <c r="C54" s="73" t="s">
        <v>80</v>
      </c>
      <c r="D54" s="73"/>
      <c r="E54" s="74"/>
      <c r="F54" s="75"/>
      <c r="G54" s="73" t="s">
        <v>80</v>
      </c>
      <c r="H54" s="73">
        <v>1560</v>
      </c>
      <c r="I54" s="76">
        <v>1604.7291877433811</v>
      </c>
      <c r="J54" s="9"/>
      <c r="K54" s="3"/>
      <c r="L54" s="2"/>
      <c r="M54" s="11">
        <f t="shared" si="7"/>
        <v>0</v>
      </c>
      <c r="N54" s="12">
        <f t="shared" si="2"/>
        <v>-1</v>
      </c>
      <c r="O54" s="11">
        <f t="shared" si="8"/>
        <v>0</v>
      </c>
      <c r="P54" s="12">
        <f t="shared" si="3"/>
        <v>-1</v>
      </c>
      <c r="Q54" s="8"/>
      <c r="T54" s="36"/>
    </row>
    <row r="55" spans="1:20" x14ac:dyDescent="0.2">
      <c r="A55" s="72"/>
      <c r="B55" s="73" t="s">
        <v>129</v>
      </c>
      <c r="C55" s="73" t="s">
        <v>80</v>
      </c>
      <c r="D55" s="73"/>
      <c r="E55" s="74"/>
      <c r="F55" s="75"/>
      <c r="G55" s="73" t="s">
        <v>80</v>
      </c>
      <c r="H55" s="73">
        <v>1286</v>
      </c>
      <c r="I55" s="76">
        <v>1501.0947986057326</v>
      </c>
      <c r="J55" s="9"/>
      <c r="K55" s="3"/>
      <c r="L55" s="2"/>
      <c r="M55" s="11">
        <f t="shared" si="7"/>
        <v>0</v>
      </c>
      <c r="N55" s="12">
        <f t="shared" si="2"/>
        <v>-1</v>
      </c>
      <c r="O55" s="11">
        <f t="shared" si="8"/>
        <v>0</v>
      </c>
      <c r="P55" s="12">
        <f t="shared" si="3"/>
        <v>-1</v>
      </c>
      <c r="Q55" s="8"/>
      <c r="T55" s="36"/>
    </row>
    <row r="56" spans="1:20" x14ac:dyDescent="0.2">
      <c r="A56" s="72"/>
      <c r="B56" s="73" t="s">
        <v>130</v>
      </c>
      <c r="C56" s="73" t="s">
        <v>80</v>
      </c>
      <c r="D56" s="73"/>
      <c r="E56" s="74"/>
      <c r="F56" s="75"/>
      <c r="G56" s="73" t="s">
        <v>80</v>
      </c>
      <c r="H56" s="73">
        <v>2519</v>
      </c>
      <c r="I56" s="76">
        <v>2701.1547270544202</v>
      </c>
      <c r="J56" s="9"/>
      <c r="K56" s="3"/>
      <c r="L56" s="2"/>
      <c r="M56" s="11">
        <f t="shared" si="7"/>
        <v>0</v>
      </c>
      <c r="N56" s="12">
        <f t="shared" si="2"/>
        <v>-1</v>
      </c>
      <c r="O56" s="11">
        <f t="shared" si="8"/>
        <v>0</v>
      </c>
      <c r="P56" s="12">
        <f t="shared" si="3"/>
        <v>-1</v>
      </c>
      <c r="Q56" s="8"/>
      <c r="T56" s="36"/>
    </row>
    <row r="57" spans="1:20" x14ac:dyDescent="0.2">
      <c r="A57" s="72"/>
      <c r="B57" s="73" t="s">
        <v>131</v>
      </c>
      <c r="C57" s="73" t="s">
        <v>80</v>
      </c>
      <c r="D57" s="73"/>
      <c r="E57" s="74"/>
      <c r="F57" s="75"/>
      <c r="G57" s="73" t="s">
        <v>80</v>
      </c>
      <c r="H57" s="73">
        <v>1525</v>
      </c>
      <c r="I57" s="76">
        <v>1585.8963823836696</v>
      </c>
      <c r="J57" s="9"/>
      <c r="K57" s="3"/>
      <c r="L57" s="2"/>
      <c r="M57" s="11">
        <f t="shared" si="7"/>
        <v>0</v>
      </c>
      <c r="N57" s="12">
        <f t="shared" si="2"/>
        <v>-1</v>
      </c>
      <c r="O57" s="11">
        <f t="shared" si="8"/>
        <v>0</v>
      </c>
      <c r="P57" s="12">
        <f t="shared" si="3"/>
        <v>-1</v>
      </c>
      <c r="Q57" s="8"/>
      <c r="T57" s="36"/>
    </row>
    <row r="58" spans="1:20" x14ac:dyDescent="0.2">
      <c r="A58" s="72"/>
      <c r="B58" s="73" t="s">
        <v>132</v>
      </c>
      <c r="C58" s="73" t="s">
        <v>80</v>
      </c>
      <c r="D58" s="73"/>
      <c r="E58" s="74"/>
      <c r="F58" s="75"/>
      <c r="G58" s="73" t="s">
        <v>80</v>
      </c>
      <c r="H58" s="73">
        <v>2190</v>
      </c>
      <c r="I58" s="76">
        <v>2222.0117825754319</v>
      </c>
      <c r="J58" s="9"/>
      <c r="K58" s="3"/>
      <c r="L58" s="2"/>
      <c r="M58" s="11">
        <f t="shared" si="7"/>
        <v>0</v>
      </c>
      <c r="N58" s="12">
        <f t="shared" si="2"/>
        <v>-1</v>
      </c>
      <c r="O58" s="11">
        <f t="shared" si="8"/>
        <v>0</v>
      </c>
      <c r="P58" s="12">
        <f t="shared" si="3"/>
        <v>-1</v>
      </c>
      <c r="Q58" s="8"/>
      <c r="T58" s="36"/>
    </row>
    <row r="59" spans="1:20" x14ac:dyDescent="0.2">
      <c r="A59" s="72"/>
      <c r="B59" s="73" t="s">
        <v>133</v>
      </c>
      <c r="C59" s="73" t="s">
        <v>80</v>
      </c>
      <c r="D59" s="73"/>
      <c r="E59" s="74"/>
      <c r="F59" s="75"/>
      <c r="G59" s="73" t="s">
        <v>80</v>
      </c>
      <c r="H59" s="73">
        <v>1631</v>
      </c>
      <c r="I59" s="76">
        <v>1669.3251213616938</v>
      </c>
      <c r="J59" s="9"/>
      <c r="K59" s="3"/>
      <c r="L59" s="2"/>
      <c r="M59" s="11">
        <f t="shared" si="7"/>
        <v>0</v>
      </c>
      <c r="N59" s="12">
        <f t="shared" si="2"/>
        <v>-1</v>
      </c>
      <c r="O59" s="11">
        <f t="shared" si="8"/>
        <v>0</v>
      </c>
      <c r="P59" s="12">
        <f t="shared" si="3"/>
        <v>-1</v>
      </c>
      <c r="Q59" s="8"/>
      <c r="T59" s="36"/>
    </row>
    <row r="60" spans="1:20" x14ac:dyDescent="0.2">
      <c r="A60" s="72"/>
      <c r="B60" s="73" t="s">
        <v>134</v>
      </c>
      <c r="C60" s="73" t="s">
        <v>81</v>
      </c>
      <c r="D60" s="73"/>
      <c r="E60" s="74"/>
      <c r="F60" s="75"/>
      <c r="G60" s="73" t="s">
        <v>81</v>
      </c>
      <c r="H60" s="73">
        <v>1996</v>
      </c>
      <c r="I60" s="76">
        <v>2025.1760356258274</v>
      </c>
      <c r="J60" s="9"/>
      <c r="K60" s="3"/>
      <c r="L60" s="2"/>
      <c r="M60" s="11">
        <f t="shared" si="7"/>
        <v>0</v>
      </c>
      <c r="N60" s="12">
        <f t="shared" si="2"/>
        <v>-1</v>
      </c>
      <c r="O60" s="11">
        <f t="shared" si="8"/>
        <v>0</v>
      </c>
      <c r="P60" s="12">
        <f t="shared" si="3"/>
        <v>-1</v>
      </c>
      <c r="Q60" s="8"/>
      <c r="T60" s="36"/>
    </row>
    <row r="61" spans="1:20" x14ac:dyDescent="0.2">
      <c r="A61" s="72"/>
      <c r="B61" s="73" t="s">
        <v>135</v>
      </c>
      <c r="C61" s="73" t="s">
        <v>81</v>
      </c>
      <c r="D61" s="73"/>
      <c r="E61" s="74"/>
      <c r="F61" s="75"/>
      <c r="G61" s="73" t="s">
        <v>81</v>
      </c>
      <c r="H61" s="73">
        <v>1870</v>
      </c>
      <c r="I61" s="76">
        <v>1897.3342618338161</v>
      </c>
      <c r="J61" s="9"/>
      <c r="K61" s="3"/>
      <c r="L61" s="2"/>
      <c r="M61" s="11">
        <f t="shared" si="7"/>
        <v>0</v>
      </c>
      <c r="N61" s="12">
        <f t="shared" si="2"/>
        <v>-1</v>
      </c>
      <c r="O61" s="11">
        <f t="shared" si="8"/>
        <v>0</v>
      </c>
      <c r="P61" s="12">
        <f t="shared" si="3"/>
        <v>-1</v>
      </c>
      <c r="Q61" s="8"/>
      <c r="T61" s="36"/>
    </row>
    <row r="62" spans="1:20" x14ac:dyDescent="0.2">
      <c r="A62" s="72"/>
      <c r="B62" s="73" t="s">
        <v>136</v>
      </c>
      <c r="C62" s="73" t="s">
        <v>81</v>
      </c>
      <c r="D62" s="73"/>
      <c r="E62" s="74"/>
      <c r="F62" s="75"/>
      <c r="G62" s="73" t="s">
        <v>81</v>
      </c>
      <c r="H62" s="73">
        <v>2944</v>
      </c>
      <c r="I62" s="76">
        <v>3022.962512965074</v>
      </c>
      <c r="J62" s="9"/>
      <c r="K62" s="3"/>
      <c r="L62" s="2"/>
      <c r="M62" s="11">
        <f t="shared" si="7"/>
        <v>0</v>
      </c>
      <c r="N62" s="12">
        <f t="shared" si="2"/>
        <v>-1</v>
      </c>
      <c r="O62" s="11">
        <f t="shared" si="8"/>
        <v>0</v>
      </c>
      <c r="P62" s="12">
        <f t="shared" si="3"/>
        <v>-1</v>
      </c>
      <c r="Q62" s="8"/>
      <c r="T62" s="36"/>
    </row>
    <row r="63" spans="1:20" x14ac:dyDescent="0.2">
      <c r="A63" s="72"/>
      <c r="B63" s="73" t="s">
        <v>137</v>
      </c>
      <c r="C63" s="73" t="s">
        <v>81</v>
      </c>
      <c r="D63" s="73"/>
      <c r="E63" s="74"/>
      <c r="F63" s="75"/>
      <c r="G63" s="73" t="s">
        <v>81</v>
      </c>
      <c r="H63" s="73">
        <v>2297</v>
      </c>
      <c r="I63" s="76">
        <v>2330.5758285734096</v>
      </c>
      <c r="J63" s="9"/>
      <c r="K63" s="3"/>
      <c r="L63" s="2"/>
      <c r="M63" s="11">
        <f t="shared" si="7"/>
        <v>0</v>
      </c>
      <c r="N63" s="12">
        <f t="shared" si="2"/>
        <v>-1</v>
      </c>
      <c r="O63" s="11">
        <f t="shared" si="8"/>
        <v>0</v>
      </c>
      <c r="P63" s="12">
        <f t="shared" si="3"/>
        <v>-1</v>
      </c>
      <c r="Q63" s="8"/>
      <c r="T63" s="36"/>
    </row>
    <row r="64" spans="1:20" x14ac:dyDescent="0.2">
      <c r="A64" s="72"/>
      <c r="B64" s="73" t="s">
        <v>138</v>
      </c>
      <c r="C64" s="73" t="s">
        <v>81</v>
      </c>
      <c r="D64" s="73"/>
      <c r="E64" s="74"/>
      <c r="F64" s="75"/>
      <c r="G64" s="73" t="s">
        <v>81</v>
      </c>
      <c r="H64" s="73">
        <v>1685</v>
      </c>
      <c r="I64" s="76">
        <v>1845.1581351714913</v>
      </c>
      <c r="J64" s="9"/>
      <c r="K64" s="3"/>
      <c r="L64" s="2"/>
      <c r="M64" s="11">
        <f t="shared" si="7"/>
        <v>0</v>
      </c>
      <c r="N64" s="12">
        <f t="shared" si="2"/>
        <v>-1</v>
      </c>
      <c r="O64" s="11">
        <f t="shared" si="8"/>
        <v>0</v>
      </c>
      <c r="P64" s="12">
        <f t="shared" si="3"/>
        <v>-1</v>
      </c>
      <c r="Q64" s="8"/>
      <c r="T64" s="36"/>
    </row>
    <row r="65" spans="1:20" x14ac:dyDescent="0.2">
      <c r="A65" s="72"/>
      <c r="B65" s="73" t="s">
        <v>139</v>
      </c>
      <c r="C65" s="73" t="s">
        <v>81</v>
      </c>
      <c r="D65" s="73"/>
      <c r="E65" s="74"/>
      <c r="F65" s="75"/>
      <c r="G65" s="73" t="s">
        <v>81</v>
      </c>
      <c r="H65" s="73">
        <v>1741</v>
      </c>
      <c r="I65" s="76">
        <v>1792.9175038632532</v>
      </c>
      <c r="J65" s="9"/>
      <c r="K65" s="3"/>
      <c r="L65" s="2"/>
      <c r="M65" s="11">
        <f t="shared" si="7"/>
        <v>0</v>
      </c>
      <c r="N65" s="12">
        <f t="shared" si="2"/>
        <v>-1</v>
      </c>
      <c r="O65" s="11">
        <f t="shared" si="8"/>
        <v>0</v>
      </c>
      <c r="P65" s="12">
        <f t="shared" si="3"/>
        <v>-1</v>
      </c>
      <c r="Q65" s="8"/>
      <c r="T65" s="36"/>
    </row>
    <row r="66" spans="1:20" x14ac:dyDescent="0.2">
      <c r="A66" s="72"/>
      <c r="B66" s="73" t="s">
        <v>140</v>
      </c>
      <c r="C66" s="73" t="s">
        <v>81</v>
      </c>
      <c r="D66" s="73"/>
      <c r="E66" s="74"/>
      <c r="F66" s="75"/>
      <c r="G66" s="73" t="s">
        <v>81</v>
      </c>
      <c r="H66" s="73">
        <v>1260</v>
      </c>
      <c r="I66" s="76">
        <v>1521.300697114176</v>
      </c>
      <c r="J66" s="9"/>
      <c r="K66" s="3"/>
      <c r="L66" s="2"/>
      <c r="M66" s="11">
        <f t="shared" si="7"/>
        <v>0</v>
      </c>
      <c r="N66" s="12">
        <f t="shared" si="2"/>
        <v>-1</v>
      </c>
      <c r="O66" s="11">
        <f t="shared" si="8"/>
        <v>0</v>
      </c>
      <c r="P66" s="12">
        <f t="shared" si="3"/>
        <v>-1</v>
      </c>
      <c r="Q66" s="8"/>
      <c r="T66" s="36"/>
    </row>
    <row r="67" spans="1:20" x14ac:dyDescent="0.2">
      <c r="A67" s="72"/>
      <c r="B67" s="73" t="s">
        <v>141</v>
      </c>
      <c r="C67" s="73" t="s">
        <v>81</v>
      </c>
      <c r="D67" s="73"/>
      <c r="E67" s="74"/>
      <c r="F67" s="75"/>
      <c r="G67" s="73" t="s">
        <v>81</v>
      </c>
      <c r="H67" s="73">
        <v>973</v>
      </c>
      <c r="I67" s="76">
        <v>1010.3606158761853</v>
      </c>
      <c r="J67" s="9"/>
      <c r="K67" s="3"/>
      <c r="L67" s="2"/>
      <c r="M67" s="11">
        <f t="shared" si="7"/>
        <v>0</v>
      </c>
      <c r="N67" s="12">
        <f t="shared" si="2"/>
        <v>-1</v>
      </c>
      <c r="O67" s="11">
        <f t="shared" si="8"/>
        <v>0</v>
      </c>
      <c r="P67" s="12">
        <f t="shared" si="3"/>
        <v>-1</v>
      </c>
      <c r="Q67" s="8"/>
      <c r="T67" s="36"/>
    </row>
    <row r="68" spans="1:20" x14ac:dyDescent="0.2">
      <c r="A68" s="72"/>
      <c r="B68" s="73" t="s">
        <v>142</v>
      </c>
      <c r="C68" s="73" t="s">
        <v>82</v>
      </c>
      <c r="D68" s="73"/>
      <c r="E68" s="74"/>
      <c r="F68" s="75"/>
      <c r="G68" s="73" t="s">
        <v>82</v>
      </c>
      <c r="H68" s="73">
        <v>2445</v>
      </c>
      <c r="I68" s="76">
        <v>2580.5831737582434</v>
      </c>
      <c r="J68" s="9"/>
      <c r="K68" s="3"/>
      <c r="L68" s="2"/>
      <c r="M68" s="11">
        <f t="shared" si="7"/>
        <v>0</v>
      </c>
      <c r="N68" s="12">
        <f t="shared" si="2"/>
        <v>-1</v>
      </c>
      <c r="O68" s="11">
        <f t="shared" si="8"/>
        <v>0</v>
      </c>
      <c r="P68" s="12">
        <f t="shared" si="3"/>
        <v>-1</v>
      </c>
      <c r="Q68" s="8"/>
      <c r="T68" s="36"/>
    </row>
    <row r="69" spans="1:20" x14ac:dyDescent="0.2">
      <c r="A69" s="72"/>
      <c r="B69" s="73" t="s">
        <v>143</v>
      </c>
      <c r="C69" s="73" t="s">
        <v>82</v>
      </c>
      <c r="D69" s="73"/>
      <c r="E69" s="74"/>
      <c r="F69" s="75"/>
      <c r="G69" s="73" t="s">
        <v>82</v>
      </c>
      <c r="H69" s="73">
        <v>1355</v>
      </c>
      <c r="I69" s="76">
        <v>1374.8063768902784</v>
      </c>
      <c r="J69" s="9"/>
      <c r="K69" s="3"/>
      <c r="L69" s="2"/>
      <c r="M69" s="11">
        <f t="shared" si="7"/>
        <v>0</v>
      </c>
      <c r="N69" s="12">
        <f t="shared" si="2"/>
        <v>-1</v>
      </c>
      <c r="O69" s="11">
        <f t="shared" si="8"/>
        <v>0</v>
      </c>
      <c r="P69" s="12">
        <f t="shared" si="3"/>
        <v>-1</v>
      </c>
      <c r="Q69" s="8"/>
      <c r="T69" s="36"/>
    </row>
    <row r="70" spans="1:20" x14ac:dyDescent="0.2">
      <c r="A70" s="72"/>
      <c r="B70" s="73" t="s">
        <v>144</v>
      </c>
      <c r="C70" s="73" t="s">
        <v>82</v>
      </c>
      <c r="D70" s="73"/>
      <c r="E70" s="74"/>
      <c r="F70" s="75"/>
      <c r="G70" s="73" t="s">
        <v>82</v>
      </c>
      <c r="H70" s="73">
        <v>1128</v>
      </c>
      <c r="I70" s="76">
        <v>1144.488260614195</v>
      </c>
      <c r="J70" s="9"/>
      <c r="K70" s="3"/>
      <c r="L70" s="2"/>
      <c r="M70" s="11">
        <f t="shared" si="7"/>
        <v>0</v>
      </c>
      <c r="N70" s="12">
        <f t="shared" si="2"/>
        <v>-1</v>
      </c>
      <c r="O70" s="11">
        <f t="shared" si="8"/>
        <v>0</v>
      </c>
      <c r="P70" s="12">
        <f t="shared" si="3"/>
        <v>-1</v>
      </c>
      <c r="Q70" s="8"/>
      <c r="T70" s="36"/>
    </row>
    <row r="71" spans="1:20" x14ac:dyDescent="0.2">
      <c r="A71" s="72"/>
      <c r="B71" s="73" t="s">
        <v>145</v>
      </c>
      <c r="C71" s="73" t="s">
        <v>82</v>
      </c>
      <c r="D71" s="73"/>
      <c r="E71" s="74"/>
      <c r="F71" s="75"/>
      <c r="G71" s="73" t="s">
        <v>82</v>
      </c>
      <c r="H71" s="73">
        <v>2179</v>
      </c>
      <c r="I71" s="76">
        <v>2210.8509927999385</v>
      </c>
      <c r="J71" s="9"/>
      <c r="K71" s="3"/>
      <c r="L71" s="2"/>
      <c r="M71" s="11">
        <f t="shared" si="7"/>
        <v>0</v>
      </c>
      <c r="N71" s="12">
        <f t="shared" si="2"/>
        <v>-1</v>
      </c>
      <c r="O71" s="11">
        <f t="shared" si="8"/>
        <v>0</v>
      </c>
      <c r="P71" s="12">
        <f t="shared" si="3"/>
        <v>-1</v>
      </c>
      <c r="Q71" s="8"/>
      <c r="T71" s="36"/>
    </row>
    <row r="72" spans="1:20" x14ac:dyDescent="0.2">
      <c r="A72" s="72"/>
      <c r="B72" s="73" t="s">
        <v>146</v>
      </c>
      <c r="C72" s="73" t="s">
        <v>82</v>
      </c>
      <c r="D72" s="73"/>
      <c r="E72" s="74"/>
      <c r="F72" s="75"/>
      <c r="G72" s="73" t="s">
        <v>82</v>
      </c>
      <c r="H72" s="73">
        <v>980</v>
      </c>
      <c r="I72" s="76">
        <v>994.32490727119773</v>
      </c>
      <c r="J72" s="9"/>
      <c r="K72" s="3"/>
      <c r="L72" s="2"/>
      <c r="M72" s="11">
        <f t="shared" si="7"/>
        <v>0</v>
      </c>
      <c r="N72" s="12">
        <f t="shared" si="2"/>
        <v>-1</v>
      </c>
      <c r="O72" s="11">
        <f t="shared" si="8"/>
        <v>0</v>
      </c>
      <c r="P72" s="12">
        <f t="shared" si="3"/>
        <v>-1</v>
      </c>
      <c r="Q72" s="8"/>
      <c r="T72" s="36"/>
    </row>
    <row r="73" spans="1:20" x14ac:dyDescent="0.2">
      <c r="A73" s="72"/>
      <c r="B73" s="73" t="s">
        <v>147</v>
      </c>
      <c r="C73" s="73" t="s">
        <v>82</v>
      </c>
      <c r="D73" s="73"/>
      <c r="E73" s="74"/>
      <c r="F73" s="75"/>
      <c r="G73" s="73" t="s">
        <v>82</v>
      </c>
      <c r="H73" s="73">
        <v>1552</v>
      </c>
      <c r="I73" s="76">
        <v>1574.6859755968355</v>
      </c>
      <c r="J73" s="9"/>
      <c r="K73" s="3"/>
      <c r="L73" s="2"/>
      <c r="M73" s="11">
        <f t="shared" si="7"/>
        <v>0</v>
      </c>
      <c r="N73" s="12">
        <f t="shared" si="2"/>
        <v>-1</v>
      </c>
      <c r="O73" s="11">
        <f t="shared" si="8"/>
        <v>0</v>
      </c>
      <c r="P73" s="12">
        <f t="shared" si="3"/>
        <v>-1</v>
      </c>
      <c r="Q73" s="8"/>
      <c r="T73" s="36"/>
    </row>
    <row r="74" spans="1:20" x14ac:dyDescent="0.2">
      <c r="A74" s="72"/>
      <c r="B74" s="73" t="s">
        <v>148</v>
      </c>
      <c r="C74" s="73" t="s">
        <v>82</v>
      </c>
      <c r="D74" s="73"/>
      <c r="E74" s="74"/>
      <c r="F74" s="75"/>
      <c r="G74" s="73" t="s">
        <v>82</v>
      </c>
      <c r="H74" s="73">
        <v>1706</v>
      </c>
      <c r="I74" s="76">
        <v>1730.9370324537381</v>
      </c>
      <c r="J74" s="9"/>
      <c r="K74" s="3"/>
      <c r="L74" s="2"/>
      <c r="M74" s="11">
        <f t="shared" si="7"/>
        <v>0</v>
      </c>
      <c r="N74" s="12">
        <f t="shared" si="2"/>
        <v>-1</v>
      </c>
      <c r="O74" s="11">
        <f t="shared" si="8"/>
        <v>0</v>
      </c>
      <c r="P74" s="12">
        <f t="shared" si="3"/>
        <v>-1</v>
      </c>
      <c r="Q74" s="8"/>
      <c r="T74" s="36"/>
    </row>
    <row r="75" spans="1:20" x14ac:dyDescent="0.2">
      <c r="A75" s="72"/>
      <c r="B75" s="73" t="s">
        <v>149</v>
      </c>
      <c r="C75" s="73" t="s">
        <v>82</v>
      </c>
      <c r="D75" s="73"/>
      <c r="E75" s="74"/>
      <c r="F75" s="75"/>
      <c r="G75" s="73" t="s">
        <v>82</v>
      </c>
      <c r="H75" s="73">
        <v>1269</v>
      </c>
      <c r="I75" s="76">
        <v>2057.9175153759738</v>
      </c>
      <c r="J75" s="9"/>
      <c r="K75" s="3"/>
      <c r="L75" s="2"/>
      <c r="M75" s="11">
        <f t="shared" si="7"/>
        <v>0</v>
      </c>
      <c r="N75" s="12">
        <f t="shared" si="2"/>
        <v>-1</v>
      </c>
      <c r="O75" s="11">
        <f t="shared" si="8"/>
        <v>0</v>
      </c>
      <c r="P75" s="12">
        <f t="shared" si="3"/>
        <v>-1</v>
      </c>
      <c r="Q75" s="8"/>
      <c r="T75" s="36"/>
    </row>
    <row r="76" spans="1:20" x14ac:dyDescent="0.2">
      <c r="A76" s="72"/>
      <c r="B76" s="73" t="s">
        <v>150</v>
      </c>
      <c r="C76" s="73" t="s">
        <v>82</v>
      </c>
      <c r="D76" s="73"/>
      <c r="E76" s="74"/>
      <c r="F76" s="75"/>
      <c r="G76" s="73" t="s">
        <v>82</v>
      </c>
      <c r="H76" s="73">
        <v>973</v>
      </c>
      <c r="I76" s="76">
        <v>987.22258650497497</v>
      </c>
      <c r="J76" s="9"/>
      <c r="K76" s="3"/>
      <c r="L76" s="2"/>
      <c r="M76" s="11">
        <f t="shared" si="7"/>
        <v>0</v>
      </c>
      <c r="N76" s="12">
        <f t="shared" si="2"/>
        <v>-1</v>
      </c>
      <c r="O76" s="11">
        <f t="shared" si="8"/>
        <v>0</v>
      </c>
      <c r="P76" s="12">
        <f t="shared" si="3"/>
        <v>-1</v>
      </c>
      <c r="Q76" s="8"/>
      <c r="T76" s="36"/>
    </row>
    <row r="77" spans="1:20" x14ac:dyDescent="0.2">
      <c r="A77" s="72"/>
      <c r="B77" s="73" t="s">
        <v>151</v>
      </c>
      <c r="C77" s="73" t="s">
        <v>83</v>
      </c>
      <c r="D77" s="73"/>
      <c r="E77" s="74"/>
      <c r="F77" s="75"/>
      <c r="G77" s="73" t="s">
        <v>83</v>
      </c>
      <c r="H77" s="73">
        <v>1800</v>
      </c>
      <c r="I77" s="76">
        <v>1826.3110541715878</v>
      </c>
      <c r="J77" s="9"/>
      <c r="K77" s="3"/>
      <c r="L77" s="2"/>
      <c r="M77" s="11">
        <f t="shared" si="7"/>
        <v>0</v>
      </c>
      <c r="N77" s="12">
        <f t="shared" si="2"/>
        <v>-1</v>
      </c>
      <c r="O77" s="11">
        <f t="shared" si="8"/>
        <v>0</v>
      </c>
      <c r="P77" s="12">
        <f t="shared" si="3"/>
        <v>-1</v>
      </c>
      <c r="Q77" s="8"/>
      <c r="T77" s="36"/>
    </row>
    <row r="78" spans="1:20" x14ac:dyDescent="0.2">
      <c r="A78" s="72"/>
      <c r="B78" s="73" t="s">
        <v>152</v>
      </c>
      <c r="C78" s="73" t="s">
        <v>83</v>
      </c>
      <c r="D78" s="73"/>
      <c r="E78" s="74"/>
      <c r="F78" s="75"/>
      <c r="G78" s="73" t="s">
        <v>83</v>
      </c>
      <c r="H78" s="73">
        <v>2147</v>
      </c>
      <c r="I78" s="76">
        <v>2418.9999462551341</v>
      </c>
      <c r="J78" s="9"/>
      <c r="K78" s="3"/>
      <c r="L78" s="2"/>
      <c r="M78" s="11">
        <f t="shared" ref="M78:M91" si="9">IF(K78="",0,(SUMIF($G$20:$G$91,K78,$H$20:$H$91)))</f>
        <v>0</v>
      </c>
      <c r="N78" s="12">
        <f t="shared" si="2"/>
        <v>-1</v>
      </c>
      <c r="O78" s="11">
        <f t="shared" ref="O78:O92" si="10">IF(K78="",0,(SUMIF($G$19:$G$91,K78,$I$19:$I$91)))</f>
        <v>0</v>
      </c>
      <c r="P78" s="12">
        <f t="shared" si="3"/>
        <v>-1</v>
      </c>
      <c r="Q78" s="8"/>
      <c r="T78" s="36"/>
    </row>
    <row r="79" spans="1:20" x14ac:dyDescent="0.2">
      <c r="A79" s="72"/>
      <c r="B79" s="73" t="s">
        <v>153</v>
      </c>
      <c r="C79" s="73" t="s">
        <v>83</v>
      </c>
      <c r="D79" s="73"/>
      <c r="E79" s="74"/>
      <c r="F79" s="75"/>
      <c r="G79" s="73" t="s">
        <v>83</v>
      </c>
      <c r="H79" s="73">
        <v>1334</v>
      </c>
      <c r="I79" s="76">
        <v>1353.49941459161</v>
      </c>
      <c r="J79" s="9"/>
      <c r="K79" s="3"/>
      <c r="L79" s="2"/>
      <c r="M79" s="11">
        <f t="shared" si="9"/>
        <v>0</v>
      </c>
      <c r="N79" s="12">
        <f t="shared" ref="N79:N91" si="11">IF(K79="",-1,(-($L$6-(M79/L79))/$L$6))</f>
        <v>-1</v>
      </c>
      <c r="O79" s="11">
        <f t="shared" si="10"/>
        <v>0</v>
      </c>
      <c r="P79" s="12">
        <f t="shared" ref="P79:P92" si="12">IF(K79="",-1,(-($M$6-(O79/L79))/$M$6))</f>
        <v>-1</v>
      </c>
      <c r="Q79" s="8"/>
      <c r="T79" s="36"/>
    </row>
    <row r="80" spans="1:20" x14ac:dyDescent="0.2">
      <c r="A80" s="72"/>
      <c r="B80" s="73" t="s">
        <v>154</v>
      </c>
      <c r="C80" s="73" t="s">
        <v>83</v>
      </c>
      <c r="D80" s="73"/>
      <c r="E80" s="74"/>
      <c r="F80" s="75"/>
      <c r="G80" s="73" t="s">
        <v>83</v>
      </c>
      <c r="H80" s="73">
        <v>917</v>
      </c>
      <c r="I80" s="76">
        <v>930.4040203751922</v>
      </c>
      <c r="J80" s="9"/>
      <c r="K80" s="3"/>
      <c r="L80" s="2"/>
      <c r="M80" s="11">
        <f t="shared" si="9"/>
        <v>0</v>
      </c>
      <c r="N80" s="12">
        <f t="shared" si="11"/>
        <v>-1</v>
      </c>
      <c r="O80" s="11">
        <f t="shared" si="10"/>
        <v>0</v>
      </c>
      <c r="P80" s="12">
        <f t="shared" si="12"/>
        <v>-1</v>
      </c>
      <c r="Q80" s="8"/>
      <c r="T80" s="36"/>
    </row>
    <row r="81" spans="1:20" x14ac:dyDescent="0.2">
      <c r="A81" s="72"/>
      <c r="B81" s="73" t="s">
        <v>155</v>
      </c>
      <c r="C81" s="73" t="s">
        <v>83</v>
      </c>
      <c r="D81" s="73"/>
      <c r="E81" s="74"/>
      <c r="F81" s="75"/>
      <c r="G81" s="73" t="s">
        <v>83</v>
      </c>
      <c r="H81" s="73">
        <v>1045</v>
      </c>
      <c r="I81" s="76">
        <v>1060.2750286718385</v>
      </c>
      <c r="J81" s="9"/>
      <c r="K81" s="3"/>
      <c r="L81" s="2"/>
      <c r="M81" s="11">
        <f t="shared" si="9"/>
        <v>0</v>
      </c>
      <c r="N81" s="12">
        <f t="shared" si="11"/>
        <v>-1</v>
      </c>
      <c r="O81" s="11">
        <f t="shared" si="10"/>
        <v>0</v>
      </c>
      <c r="P81" s="12">
        <f t="shared" si="12"/>
        <v>-1</v>
      </c>
      <c r="Q81" s="8"/>
      <c r="T81" s="36"/>
    </row>
    <row r="82" spans="1:20" x14ac:dyDescent="0.2">
      <c r="A82" s="72"/>
      <c r="B82" s="73" t="s">
        <v>156</v>
      </c>
      <c r="C82" s="73" t="s">
        <v>83</v>
      </c>
      <c r="D82" s="73"/>
      <c r="E82" s="74"/>
      <c r="F82" s="75"/>
      <c r="G82" s="73" t="s">
        <v>83</v>
      </c>
      <c r="H82" s="73">
        <v>1168</v>
      </c>
      <c r="I82" s="76">
        <v>1185.072950706897</v>
      </c>
      <c r="J82" s="9"/>
      <c r="K82" s="3"/>
      <c r="L82" s="2"/>
      <c r="M82" s="11">
        <f t="shared" si="9"/>
        <v>0</v>
      </c>
      <c r="N82" s="12">
        <f t="shared" si="11"/>
        <v>-1</v>
      </c>
      <c r="O82" s="11">
        <f t="shared" si="10"/>
        <v>0</v>
      </c>
      <c r="P82" s="12">
        <f t="shared" si="12"/>
        <v>-1</v>
      </c>
      <c r="Q82" s="8"/>
      <c r="T82" s="36"/>
    </row>
    <row r="83" spans="1:20" x14ac:dyDescent="0.2">
      <c r="A83" s="72"/>
      <c r="B83" s="73" t="s">
        <v>157</v>
      </c>
      <c r="C83" s="73" t="s">
        <v>83</v>
      </c>
      <c r="D83" s="73"/>
      <c r="E83" s="74"/>
      <c r="F83" s="75"/>
      <c r="G83" s="73" t="s">
        <v>83</v>
      </c>
      <c r="H83" s="73">
        <v>987</v>
      </c>
      <c r="I83" s="76">
        <v>1001.4272280374206</v>
      </c>
      <c r="J83" s="9"/>
      <c r="K83" s="3"/>
      <c r="L83" s="2"/>
      <c r="M83" s="11">
        <f t="shared" si="9"/>
        <v>0</v>
      </c>
      <c r="N83" s="12">
        <f t="shared" si="11"/>
        <v>-1</v>
      </c>
      <c r="O83" s="11">
        <f t="shared" si="10"/>
        <v>0</v>
      </c>
      <c r="P83" s="12">
        <f t="shared" si="12"/>
        <v>-1</v>
      </c>
      <c r="Q83" s="8"/>
      <c r="T83" s="36"/>
    </row>
    <row r="84" spans="1:20" x14ac:dyDescent="0.2">
      <c r="A84" s="72"/>
      <c r="B84" s="73" t="s">
        <v>158</v>
      </c>
      <c r="C84" s="73" t="s">
        <v>83</v>
      </c>
      <c r="D84" s="73"/>
      <c r="E84" s="74"/>
      <c r="F84" s="75"/>
      <c r="G84" s="73" t="s">
        <v>83</v>
      </c>
      <c r="H84" s="73">
        <v>1295</v>
      </c>
      <c r="I84" s="76">
        <v>1313.9293417512256</v>
      </c>
      <c r="J84" s="9"/>
      <c r="K84" s="3"/>
      <c r="L84" s="2"/>
      <c r="M84" s="11">
        <f t="shared" si="9"/>
        <v>0</v>
      </c>
      <c r="N84" s="12">
        <f t="shared" si="11"/>
        <v>-1</v>
      </c>
      <c r="O84" s="11">
        <f t="shared" si="10"/>
        <v>0</v>
      </c>
      <c r="P84" s="12">
        <f t="shared" si="12"/>
        <v>-1</v>
      </c>
      <c r="Q84" s="8"/>
      <c r="T84" s="36"/>
    </row>
    <row r="85" spans="1:20" x14ac:dyDescent="0.2">
      <c r="A85" s="72"/>
      <c r="B85" s="73" t="s">
        <v>159</v>
      </c>
      <c r="C85" s="73" t="s">
        <v>83</v>
      </c>
      <c r="D85" s="73"/>
      <c r="E85" s="74"/>
      <c r="F85" s="75"/>
      <c r="G85" s="73" t="s">
        <v>83</v>
      </c>
      <c r="H85" s="73">
        <v>777</v>
      </c>
      <c r="I85" s="76">
        <v>788.3576050507354</v>
      </c>
      <c r="J85" s="9"/>
      <c r="K85" s="3"/>
      <c r="L85" s="2"/>
      <c r="M85" s="11">
        <f t="shared" si="9"/>
        <v>0</v>
      </c>
      <c r="N85" s="12">
        <f t="shared" si="11"/>
        <v>-1</v>
      </c>
      <c r="O85" s="11">
        <f t="shared" si="10"/>
        <v>0</v>
      </c>
      <c r="P85" s="12">
        <f t="shared" si="12"/>
        <v>-1</v>
      </c>
      <c r="Q85" s="8"/>
    </row>
    <row r="86" spans="1:20" x14ac:dyDescent="0.2">
      <c r="A86" s="72"/>
      <c r="B86" s="73" t="s">
        <v>160</v>
      </c>
      <c r="C86" s="73" t="s">
        <v>83</v>
      </c>
      <c r="D86" s="73"/>
      <c r="E86" s="74"/>
      <c r="F86" s="75"/>
      <c r="G86" s="73" t="s">
        <v>83</v>
      </c>
      <c r="H86" s="73">
        <v>474</v>
      </c>
      <c r="I86" s="76">
        <v>480.92857759851807</v>
      </c>
      <c r="J86" s="9"/>
      <c r="K86" s="3"/>
      <c r="L86" s="2"/>
      <c r="M86" s="11">
        <f t="shared" si="9"/>
        <v>0</v>
      </c>
      <c r="N86" s="12">
        <f t="shared" si="11"/>
        <v>-1</v>
      </c>
      <c r="O86" s="11">
        <f t="shared" si="10"/>
        <v>0</v>
      </c>
      <c r="P86" s="12">
        <f t="shared" si="12"/>
        <v>-1</v>
      </c>
      <c r="Q86" s="8"/>
    </row>
    <row r="87" spans="1:20" x14ac:dyDescent="0.2">
      <c r="A87" s="72"/>
      <c r="B87" s="73" t="s">
        <v>161</v>
      </c>
      <c r="C87" s="73" t="s">
        <v>83</v>
      </c>
      <c r="D87" s="73"/>
      <c r="E87" s="74"/>
      <c r="F87" s="75"/>
      <c r="G87" s="73" t="s">
        <v>83</v>
      </c>
      <c r="H87" s="73">
        <v>881</v>
      </c>
      <c r="I87" s="76">
        <v>893.87779929176043</v>
      </c>
      <c r="J87" s="9"/>
      <c r="K87" s="3"/>
      <c r="L87" s="2"/>
      <c r="M87" s="11">
        <f t="shared" si="9"/>
        <v>0</v>
      </c>
      <c r="N87" s="12">
        <f t="shared" si="11"/>
        <v>-1</v>
      </c>
      <c r="O87" s="11">
        <f t="shared" si="10"/>
        <v>0</v>
      </c>
      <c r="P87" s="12">
        <f t="shared" si="12"/>
        <v>-1</v>
      </c>
      <c r="Q87" s="8"/>
    </row>
    <row r="88" spans="1:20" x14ac:dyDescent="0.2">
      <c r="A88" s="72"/>
      <c r="B88" s="73" t="s">
        <v>162</v>
      </c>
      <c r="C88" s="73" t="s">
        <v>83</v>
      </c>
      <c r="D88" s="73"/>
      <c r="E88" s="74"/>
      <c r="F88" s="75"/>
      <c r="G88" s="73" t="s">
        <v>83</v>
      </c>
      <c r="H88" s="73">
        <v>1358</v>
      </c>
      <c r="I88" s="76">
        <v>1377.8502286472312</v>
      </c>
      <c r="J88" s="72"/>
      <c r="K88" s="62"/>
      <c r="L88" s="2"/>
      <c r="M88" s="11">
        <f t="shared" si="9"/>
        <v>0</v>
      </c>
      <c r="N88" s="12">
        <f t="shared" si="11"/>
        <v>-1</v>
      </c>
      <c r="O88" s="11">
        <f t="shared" si="10"/>
        <v>0</v>
      </c>
      <c r="P88" s="12">
        <f t="shared" si="12"/>
        <v>-1</v>
      </c>
      <c r="Q88" s="8"/>
    </row>
    <row r="89" spans="1:20" x14ac:dyDescent="0.2">
      <c r="A89" s="72"/>
      <c r="B89" s="73" t="s">
        <v>163</v>
      </c>
      <c r="C89" s="73" t="s">
        <v>84</v>
      </c>
      <c r="D89" s="73"/>
      <c r="E89" s="74"/>
      <c r="F89" s="75"/>
      <c r="G89" s="73" t="s">
        <v>84</v>
      </c>
      <c r="H89" s="73">
        <v>2486</v>
      </c>
      <c r="I89" s="76">
        <v>2522.3384892614263</v>
      </c>
      <c r="J89" s="72"/>
      <c r="K89" s="62"/>
      <c r="L89" s="2"/>
      <c r="M89" s="11">
        <f t="shared" si="9"/>
        <v>0</v>
      </c>
      <c r="N89" s="12">
        <f t="shared" si="11"/>
        <v>-1</v>
      </c>
      <c r="O89" s="11">
        <f t="shared" si="10"/>
        <v>0</v>
      </c>
      <c r="P89" s="12">
        <f t="shared" si="12"/>
        <v>-1</v>
      </c>
      <c r="Q89" s="8"/>
    </row>
    <row r="90" spans="1:20" x14ac:dyDescent="0.2">
      <c r="A90" s="72"/>
      <c r="B90" s="73" t="s">
        <v>164</v>
      </c>
      <c r="C90" s="73" t="s">
        <v>84</v>
      </c>
      <c r="D90" s="73"/>
      <c r="E90" s="74"/>
      <c r="F90" s="75"/>
      <c r="G90" s="73" t="s">
        <v>84</v>
      </c>
      <c r="H90" s="73">
        <v>2109</v>
      </c>
      <c r="I90" s="76">
        <v>2169.8020264859429</v>
      </c>
      <c r="J90" s="72"/>
      <c r="K90" s="62"/>
      <c r="L90" s="2"/>
      <c r="M90" s="11">
        <f t="shared" si="9"/>
        <v>0</v>
      </c>
      <c r="N90" s="12">
        <f t="shared" si="11"/>
        <v>-1</v>
      </c>
      <c r="O90" s="11">
        <f t="shared" si="10"/>
        <v>0</v>
      </c>
      <c r="P90" s="64">
        <f t="shared" si="12"/>
        <v>-1</v>
      </c>
    </row>
    <row r="91" spans="1:20" x14ac:dyDescent="0.2">
      <c r="A91" s="72"/>
      <c r="B91" s="73" t="s">
        <v>165</v>
      </c>
      <c r="C91" s="73" t="s">
        <v>84</v>
      </c>
      <c r="D91" s="73"/>
      <c r="E91" s="74"/>
      <c r="F91" s="75"/>
      <c r="G91" s="73" t="s">
        <v>84</v>
      </c>
      <c r="H91" s="73">
        <v>1164</v>
      </c>
      <c r="I91" s="76">
        <v>1181.0144816976267</v>
      </c>
      <c r="J91" s="72"/>
      <c r="K91" s="62"/>
      <c r="L91" s="2"/>
      <c r="M91" s="11">
        <f t="shared" si="9"/>
        <v>0</v>
      </c>
      <c r="N91" s="12">
        <f t="shared" si="11"/>
        <v>-1</v>
      </c>
      <c r="O91" s="11">
        <f t="shared" si="10"/>
        <v>0</v>
      </c>
      <c r="P91" s="64">
        <f t="shared" si="12"/>
        <v>-1</v>
      </c>
    </row>
    <row r="92" spans="1:20" x14ac:dyDescent="0.2">
      <c r="B92" s="73" t="s">
        <v>166</v>
      </c>
      <c r="C92" s="73" t="s">
        <v>84</v>
      </c>
      <c r="D92" s="73"/>
      <c r="E92" s="74"/>
      <c r="F92" s="77"/>
      <c r="G92" s="73" t="s">
        <v>84</v>
      </c>
      <c r="H92" s="73">
        <v>1165</v>
      </c>
      <c r="I92" s="76">
        <v>1182.0290989499442</v>
      </c>
      <c r="K92" s="63"/>
      <c r="L92" s="61"/>
      <c r="M92" s="61"/>
      <c r="N92" s="61"/>
      <c r="O92" s="61">
        <f t="shared" si="10"/>
        <v>0</v>
      </c>
      <c r="P92" s="65">
        <f t="shared" si="12"/>
        <v>-1</v>
      </c>
    </row>
    <row r="93" spans="1:20" x14ac:dyDescent="0.2">
      <c r="B93" s="73" t="s">
        <v>167</v>
      </c>
      <c r="C93" s="73" t="s">
        <v>84</v>
      </c>
      <c r="D93" s="73"/>
      <c r="E93" s="74"/>
      <c r="F93" s="77"/>
      <c r="G93" s="73" t="s">
        <v>84</v>
      </c>
      <c r="H93" s="73">
        <v>2685</v>
      </c>
      <c r="I93" s="76">
        <v>2724.2473224726182</v>
      </c>
      <c r="K93" s="63"/>
      <c r="L93" s="61"/>
      <c r="M93" s="61"/>
      <c r="N93" s="61"/>
      <c r="O93" s="61"/>
      <c r="P93" s="61"/>
    </row>
    <row r="94" spans="1:20" x14ac:dyDescent="0.2">
      <c r="B94" s="73" t="s">
        <v>168</v>
      </c>
      <c r="C94" s="73" t="s">
        <v>84</v>
      </c>
      <c r="D94" s="73"/>
      <c r="E94" s="74"/>
      <c r="F94" s="77"/>
      <c r="G94" s="73" t="s">
        <v>84</v>
      </c>
      <c r="H94" s="73">
        <v>2203</v>
      </c>
      <c r="I94" s="76">
        <v>2235.2018068555599</v>
      </c>
    </row>
    <row r="95" spans="1:20" x14ac:dyDescent="0.2">
      <c r="B95" s="73" t="s">
        <v>169</v>
      </c>
      <c r="C95" s="73" t="s">
        <v>84</v>
      </c>
      <c r="D95" s="73"/>
      <c r="E95" s="74"/>
      <c r="F95" s="77"/>
      <c r="G95" s="73" t="s">
        <v>84</v>
      </c>
      <c r="H95" s="73">
        <v>1287</v>
      </c>
      <c r="I95" s="76">
        <v>1305.8124037326852</v>
      </c>
    </row>
    <row r="96" spans="1:20" x14ac:dyDescent="0.2">
      <c r="B96" s="73" t="s">
        <v>170</v>
      </c>
      <c r="C96" s="73" t="s">
        <v>84</v>
      </c>
      <c r="D96" s="73"/>
      <c r="E96" s="74"/>
      <c r="F96" s="77"/>
      <c r="G96" s="73" t="s">
        <v>84</v>
      </c>
      <c r="H96" s="73">
        <v>2454</v>
      </c>
      <c r="I96" s="76">
        <v>2489.8707371872647</v>
      </c>
    </row>
    <row r="97" spans="2:9" x14ac:dyDescent="0.2">
      <c r="B97" s="73" t="s">
        <v>171</v>
      </c>
      <c r="C97" s="73" t="s">
        <v>85</v>
      </c>
      <c r="D97" s="73"/>
      <c r="E97" s="74"/>
      <c r="F97" s="77"/>
      <c r="G97" s="73" t="s">
        <v>85</v>
      </c>
      <c r="H97" s="73">
        <v>1001</v>
      </c>
      <c r="I97" s="76">
        <v>1015.6318695698662</v>
      </c>
    </row>
    <row r="98" spans="2:9" x14ac:dyDescent="0.2">
      <c r="B98" s="73" t="s">
        <v>172</v>
      </c>
      <c r="C98" s="73" t="s">
        <v>85</v>
      </c>
      <c r="D98" s="73"/>
      <c r="E98" s="74"/>
      <c r="F98" s="77"/>
      <c r="G98" s="73" t="s">
        <v>85</v>
      </c>
      <c r="H98" s="73">
        <v>1507</v>
      </c>
      <c r="I98" s="76">
        <v>1529.028199242546</v>
      </c>
    </row>
    <row r="99" spans="2:9" x14ac:dyDescent="0.2">
      <c r="B99" s="73" t="s">
        <v>173</v>
      </c>
      <c r="C99" s="73" t="s">
        <v>85</v>
      </c>
      <c r="D99" s="73"/>
      <c r="E99" s="74"/>
      <c r="F99" s="77"/>
      <c r="G99" s="73" t="s">
        <v>85</v>
      </c>
      <c r="H99" s="73">
        <v>1448</v>
      </c>
      <c r="I99" s="76">
        <v>1469.1657813558106</v>
      </c>
    </row>
    <row r="100" spans="2:9" x14ac:dyDescent="0.2">
      <c r="B100" s="73" t="s">
        <v>174</v>
      </c>
      <c r="C100" s="73" t="s">
        <v>85</v>
      </c>
      <c r="D100" s="73"/>
      <c r="E100" s="74"/>
      <c r="F100" s="77"/>
      <c r="G100" s="73" t="s">
        <v>85</v>
      </c>
      <c r="H100" s="73">
        <v>1737</v>
      </c>
      <c r="I100" s="76">
        <v>1762.3901672755821</v>
      </c>
    </row>
    <row r="101" spans="2:9" x14ac:dyDescent="0.2">
      <c r="B101" s="73" t="s">
        <v>175</v>
      </c>
      <c r="C101" s="73" t="s">
        <v>85</v>
      </c>
      <c r="D101" s="73"/>
      <c r="E101" s="74"/>
      <c r="F101" s="77"/>
      <c r="G101" s="73" t="s">
        <v>85</v>
      </c>
      <c r="H101" s="73">
        <v>3417</v>
      </c>
      <c r="I101" s="76">
        <v>3466.947151169064</v>
      </c>
    </row>
    <row r="102" spans="2:9" x14ac:dyDescent="0.2">
      <c r="B102" s="73" t="s">
        <v>176</v>
      </c>
      <c r="C102" s="73" t="s">
        <v>85</v>
      </c>
      <c r="D102" s="73"/>
      <c r="E102" s="74"/>
      <c r="F102" s="77"/>
      <c r="G102" s="73" t="s">
        <v>85</v>
      </c>
      <c r="H102" s="73">
        <v>1158</v>
      </c>
      <c r="I102" s="76">
        <v>1416.367775458838</v>
      </c>
    </row>
    <row r="103" spans="2:9" x14ac:dyDescent="0.2">
      <c r="B103" s="73" t="s">
        <v>177</v>
      </c>
      <c r="C103" s="73" t="s">
        <v>85</v>
      </c>
      <c r="D103" s="73"/>
      <c r="E103" s="74"/>
      <c r="F103" s="77"/>
      <c r="G103" s="73" t="s">
        <v>85</v>
      </c>
      <c r="H103" s="73">
        <v>815</v>
      </c>
      <c r="I103" s="76">
        <v>821.28780172289203</v>
      </c>
    </row>
    <row r="104" spans="2:9" x14ac:dyDescent="0.2">
      <c r="B104" s="73" t="s">
        <v>178</v>
      </c>
      <c r="C104" s="73" t="s">
        <v>85</v>
      </c>
      <c r="D104" s="73"/>
      <c r="E104" s="74"/>
      <c r="F104" s="77"/>
      <c r="G104" s="73" t="s">
        <v>85</v>
      </c>
      <c r="H104" s="73">
        <v>2080</v>
      </c>
      <c r="I104" s="76">
        <v>2113.9899576919042</v>
      </c>
    </row>
    <row r="105" spans="2:9" x14ac:dyDescent="0.2">
      <c r="B105" s="73" t="s">
        <v>179</v>
      </c>
      <c r="C105" s="73" t="s">
        <v>86</v>
      </c>
      <c r="D105" s="73"/>
      <c r="E105" s="74"/>
      <c r="F105" s="77"/>
      <c r="G105" s="73" t="s">
        <v>86</v>
      </c>
      <c r="H105" s="73">
        <v>1312</v>
      </c>
      <c r="I105" s="76">
        <v>1336.7205602385725</v>
      </c>
    </row>
    <row r="106" spans="2:9" x14ac:dyDescent="0.2">
      <c r="B106" s="73" t="s">
        <v>180</v>
      </c>
      <c r="C106" s="73" t="s">
        <v>86</v>
      </c>
      <c r="D106" s="73"/>
      <c r="E106" s="74"/>
      <c r="F106" s="77"/>
      <c r="G106" s="73" t="s">
        <v>86</v>
      </c>
      <c r="H106" s="73">
        <v>2090</v>
      </c>
      <c r="I106" s="76">
        <v>2120.5500573436771</v>
      </c>
    </row>
    <row r="107" spans="2:9" x14ac:dyDescent="0.2">
      <c r="B107" s="73" t="s">
        <v>181</v>
      </c>
      <c r="C107" s="73" t="s">
        <v>86</v>
      </c>
      <c r="D107" s="73"/>
      <c r="E107" s="74"/>
      <c r="F107" s="77"/>
      <c r="G107" s="73" t="s">
        <v>86</v>
      </c>
      <c r="H107" s="73">
        <v>1148</v>
      </c>
      <c r="I107" s="76">
        <v>1277.9210238888652</v>
      </c>
    </row>
    <row r="108" spans="2:9" x14ac:dyDescent="0.2">
      <c r="B108" s="73" t="s">
        <v>182</v>
      </c>
      <c r="C108" s="73" t="s">
        <v>86</v>
      </c>
      <c r="D108" s="73"/>
      <c r="E108" s="74"/>
      <c r="F108" s="77"/>
      <c r="G108" s="73" t="s">
        <v>86</v>
      </c>
      <c r="H108" s="73">
        <v>904</v>
      </c>
      <c r="I108" s="76">
        <v>930.21643904029827</v>
      </c>
    </row>
    <row r="109" spans="2:9" x14ac:dyDescent="0.2">
      <c r="B109" s="73" t="s">
        <v>183</v>
      </c>
      <c r="C109" s="73" t="s">
        <v>86</v>
      </c>
      <c r="D109" s="73"/>
      <c r="E109" s="74"/>
      <c r="F109" s="77"/>
      <c r="G109" s="73" t="s">
        <v>86</v>
      </c>
      <c r="H109" s="73">
        <v>643</v>
      </c>
      <c r="I109" s="76">
        <v>652.39889324018384</v>
      </c>
    </row>
    <row r="110" spans="2:9" x14ac:dyDescent="0.2">
      <c r="B110" s="73" t="s">
        <v>184</v>
      </c>
      <c r="C110" s="73" t="s">
        <v>86</v>
      </c>
      <c r="D110" s="73"/>
      <c r="E110" s="74"/>
      <c r="F110" s="77"/>
      <c r="G110" s="73" t="s">
        <v>86</v>
      </c>
      <c r="H110" s="73">
        <v>2316</v>
      </c>
      <c r="I110" s="76">
        <v>2408.5110203312292</v>
      </c>
    </row>
    <row r="111" spans="2:9" x14ac:dyDescent="0.2">
      <c r="B111" s="73" t="s">
        <v>185</v>
      </c>
      <c r="C111" s="73" t="s">
        <v>86</v>
      </c>
      <c r="D111" s="73"/>
      <c r="E111" s="74"/>
      <c r="F111" s="77"/>
      <c r="G111" s="73" t="s">
        <v>86</v>
      </c>
      <c r="H111" s="73">
        <v>1703</v>
      </c>
      <c r="I111" s="76">
        <v>1727.8931806967855</v>
      </c>
    </row>
    <row r="112" spans="2:9" x14ac:dyDescent="0.2">
      <c r="B112" s="73" t="s">
        <v>186</v>
      </c>
      <c r="C112" s="73" t="s">
        <v>86</v>
      </c>
      <c r="D112" s="73"/>
      <c r="E112" s="74"/>
      <c r="F112" s="77"/>
      <c r="G112" s="73" t="s">
        <v>86</v>
      </c>
      <c r="H112" s="73">
        <v>1148</v>
      </c>
      <c r="I112" s="76">
        <v>1460.1548372340908</v>
      </c>
    </row>
    <row r="113" spans="2:9" x14ac:dyDescent="0.2">
      <c r="B113" s="73" t="s">
        <v>187</v>
      </c>
      <c r="C113" s="73" t="s">
        <v>86</v>
      </c>
      <c r="D113" s="73"/>
      <c r="E113" s="74"/>
      <c r="F113" s="77"/>
      <c r="G113" s="73" t="s">
        <v>86</v>
      </c>
      <c r="H113" s="73">
        <v>954</v>
      </c>
      <c r="I113" s="76">
        <v>1108.9593653400782</v>
      </c>
    </row>
    <row r="114" spans="2:9" x14ac:dyDescent="0.2">
      <c r="B114" s="73" t="s">
        <v>188</v>
      </c>
      <c r="C114" s="73" t="s">
        <v>87</v>
      </c>
      <c r="D114" s="73"/>
      <c r="E114" s="74"/>
      <c r="F114" s="77"/>
      <c r="G114" s="73" t="s">
        <v>87</v>
      </c>
      <c r="H114" s="73">
        <v>2851</v>
      </c>
      <c r="I114" s="76">
        <v>3043.1897070589389</v>
      </c>
    </row>
    <row r="115" spans="2:9" x14ac:dyDescent="0.2">
      <c r="B115" s="73" t="s">
        <v>189</v>
      </c>
      <c r="C115" s="73" t="s">
        <v>87</v>
      </c>
      <c r="D115" s="73"/>
      <c r="E115" s="74"/>
      <c r="F115" s="77"/>
      <c r="G115" s="73" t="s">
        <v>87</v>
      </c>
      <c r="H115" s="73">
        <v>1619</v>
      </c>
      <c r="I115" s="76">
        <v>1642.6653315021115</v>
      </c>
    </row>
    <row r="116" spans="2:9" x14ac:dyDescent="0.2">
      <c r="B116" s="73" t="s">
        <v>190</v>
      </c>
      <c r="C116" s="73" t="s">
        <v>87</v>
      </c>
      <c r="D116" s="73"/>
      <c r="E116" s="74"/>
      <c r="F116" s="77"/>
      <c r="G116" s="73" t="s">
        <v>87</v>
      </c>
      <c r="H116" s="73">
        <v>1887</v>
      </c>
      <c r="I116" s="76">
        <v>1914.5827551232144</v>
      </c>
    </row>
    <row r="117" spans="2:9" x14ac:dyDescent="0.2">
      <c r="B117" s="73" t="s">
        <v>191</v>
      </c>
      <c r="C117" s="73" t="s">
        <v>87</v>
      </c>
      <c r="D117" s="73"/>
      <c r="E117" s="74"/>
      <c r="F117" s="77"/>
      <c r="G117" s="73" t="s">
        <v>87</v>
      </c>
      <c r="H117" s="73">
        <v>2896</v>
      </c>
      <c r="I117" s="76">
        <v>2938.3315627116212</v>
      </c>
    </row>
    <row r="118" spans="2:9" x14ac:dyDescent="0.2">
      <c r="B118" s="73" t="s">
        <v>192</v>
      </c>
      <c r="C118" s="73" t="s">
        <v>87</v>
      </c>
      <c r="D118" s="73"/>
      <c r="E118" s="74"/>
      <c r="F118" s="77"/>
      <c r="G118" s="73" t="s">
        <v>87</v>
      </c>
      <c r="H118" s="73">
        <v>2036</v>
      </c>
      <c r="I118" s="76">
        <v>2065.7607257185291</v>
      </c>
    </row>
    <row r="119" spans="2:9" x14ac:dyDescent="0.2">
      <c r="B119" s="73" t="s">
        <v>193</v>
      </c>
      <c r="C119" s="73" t="s">
        <v>87</v>
      </c>
      <c r="D119" s="73"/>
      <c r="E119" s="74"/>
      <c r="F119" s="77"/>
      <c r="G119" s="73" t="s">
        <v>87</v>
      </c>
      <c r="H119" s="73">
        <v>783</v>
      </c>
      <c r="I119" s="76">
        <v>926.41002537192207</v>
      </c>
    </row>
    <row r="120" spans="2:9" x14ac:dyDescent="0.2">
      <c r="B120" s="73" t="s">
        <v>194</v>
      </c>
      <c r="C120" s="73" t="s">
        <v>88</v>
      </c>
      <c r="D120" s="73"/>
      <c r="E120" s="74"/>
      <c r="F120" s="77"/>
      <c r="G120" s="73" t="s">
        <v>88</v>
      </c>
      <c r="H120" s="73">
        <v>1353</v>
      </c>
      <c r="I120" s="76">
        <v>1372.7771423856434</v>
      </c>
    </row>
    <row r="121" spans="2:9" x14ac:dyDescent="0.2">
      <c r="B121" s="73" t="s">
        <v>195</v>
      </c>
      <c r="C121" s="73" t="s">
        <v>88</v>
      </c>
      <c r="D121" s="73"/>
      <c r="E121" s="74"/>
      <c r="F121" s="77"/>
      <c r="G121" s="73" t="s">
        <v>88</v>
      </c>
      <c r="H121" s="73">
        <v>2606</v>
      </c>
      <c r="I121" s="76">
        <v>2668.114166180384</v>
      </c>
    </row>
    <row r="122" spans="2:9" x14ac:dyDescent="0.2">
      <c r="B122" s="73" t="s">
        <v>196</v>
      </c>
      <c r="C122" s="73" t="s">
        <v>88</v>
      </c>
      <c r="D122" s="73"/>
      <c r="E122" s="74"/>
      <c r="F122" s="77"/>
      <c r="G122" s="73" t="s">
        <v>88</v>
      </c>
      <c r="H122" s="73">
        <v>1007</v>
      </c>
      <c r="I122" s="76">
        <v>1021.7195730837716</v>
      </c>
    </row>
    <row r="123" spans="2:9" x14ac:dyDescent="0.2">
      <c r="B123" s="73" t="s">
        <v>197</v>
      </c>
      <c r="C123" s="73" t="s">
        <v>88</v>
      </c>
      <c r="D123" s="73"/>
      <c r="E123" s="74"/>
      <c r="F123" s="77"/>
      <c r="G123" s="73" t="s">
        <v>88</v>
      </c>
      <c r="H123" s="73">
        <v>2548</v>
      </c>
      <c r="I123" s="76">
        <v>2585.2447589051144</v>
      </c>
    </row>
    <row r="124" spans="2:9" x14ac:dyDescent="0.2">
      <c r="B124" s="73" t="s">
        <v>198</v>
      </c>
      <c r="C124" s="73" t="s">
        <v>88</v>
      </c>
      <c r="D124" s="73"/>
      <c r="E124" s="74"/>
      <c r="F124" s="77"/>
      <c r="G124" s="73" t="s">
        <v>88</v>
      </c>
      <c r="H124" s="73">
        <v>2190</v>
      </c>
      <c r="I124" s="76">
        <v>2222.0117825754319</v>
      </c>
    </row>
    <row r="125" spans="2:9" x14ac:dyDescent="0.2">
      <c r="B125" s="73" t="s">
        <v>199</v>
      </c>
      <c r="C125" s="73" t="s">
        <v>88</v>
      </c>
      <c r="D125" s="73"/>
      <c r="E125" s="74"/>
      <c r="F125" s="77"/>
      <c r="G125" s="73" t="s">
        <v>88</v>
      </c>
      <c r="H125" s="73">
        <v>1273</v>
      </c>
      <c r="I125" s="76">
        <v>1291.6077622002394</v>
      </c>
    </row>
    <row r="126" spans="2:9" x14ac:dyDescent="0.2">
      <c r="B126" s="73" t="s">
        <v>200</v>
      </c>
      <c r="C126" s="73" t="s">
        <v>88</v>
      </c>
      <c r="D126" s="73"/>
      <c r="E126" s="74"/>
      <c r="F126" s="77"/>
      <c r="G126" s="73" t="s">
        <v>88</v>
      </c>
      <c r="H126" s="73">
        <v>1149</v>
      </c>
      <c r="I126" s="76">
        <v>1188.5424467745779</v>
      </c>
    </row>
    <row r="127" spans="2:9" x14ac:dyDescent="0.2">
      <c r="B127" s="73" t="s">
        <v>201</v>
      </c>
      <c r="C127" s="73" t="s">
        <v>88</v>
      </c>
      <c r="D127" s="73"/>
      <c r="E127" s="74"/>
      <c r="F127" s="77"/>
      <c r="G127" s="73" t="s">
        <v>88</v>
      </c>
      <c r="H127" s="73">
        <v>1191</v>
      </c>
      <c r="I127" s="76">
        <v>1208.4091475102005</v>
      </c>
    </row>
    <row r="128" spans="2:9" x14ac:dyDescent="0.2">
      <c r="B128" s="73" t="s">
        <v>202</v>
      </c>
      <c r="C128" s="73" t="s">
        <v>89</v>
      </c>
      <c r="D128" s="73"/>
      <c r="E128" s="74"/>
      <c r="F128" s="77"/>
      <c r="G128" s="73" t="s">
        <v>89</v>
      </c>
      <c r="H128" s="73">
        <v>1432</v>
      </c>
      <c r="I128" s="76">
        <v>1452.9319053187298</v>
      </c>
    </row>
    <row r="129" spans="2:9" x14ac:dyDescent="0.2">
      <c r="B129" s="73" t="s">
        <v>203</v>
      </c>
      <c r="C129" s="73" t="s">
        <v>89</v>
      </c>
      <c r="D129" s="73" t="s">
        <v>239</v>
      </c>
      <c r="E129" s="74"/>
      <c r="F129" s="77"/>
      <c r="G129" s="73" t="s">
        <v>89</v>
      </c>
      <c r="H129" s="73">
        <v>2488</v>
      </c>
      <c r="I129" s="76">
        <v>2524.3677237660613</v>
      </c>
    </row>
    <row r="130" spans="2:9" x14ac:dyDescent="0.2">
      <c r="B130" s="73" t="s">
        <v>204</v>
      </c>
      <c r="C130" s="73" t="s">
        <v>89</v>
      </c>
      <c r="D130" s="73" t="s">
        <v>239</v>
      </c>
      <c r="E130" s="74"/>
      <c r="F130" s="77"/>
      <c r="G130" s="73" t="s">
        <v>89</v>
      </c>
      <c r="H130" s="73">
        <v>1258</v>
      </c>
      <c r="I130" s="76">
        <v>1276.3885034154764</v>
      </c>
    </row>
    <row r="131" spans="2:9" x14ac:dyDescent="0.2">
      <c r="B131" s="73" t="s">
        <v>205</v>
      </c>
      <c r="C131" s="73" t="s">
        <v>89</v>
      </c>
      <c r="D131" s="73"/>
      <c r="E131" s="74"/>
      <c r="F131" s="77"/>
      <c r="G131" s="73" t="s">
        <v>89</v>
      </c>
      <c r="H131" s="73">
        <v>779</v>
      </c>
      <c r="I131" s="76">
        <v>854.00930961245911</v>
      </c>
    </row>
    <row r="132" spans="2:9" x14ac:dyDescent="0.2">
      <c r="B132" s="73" t="s">
        <v>206</v>
      </c>
      <c r="C132" s="73" t="s">
        <v>89</v>
      </c>
      <c r="D132" s="73"/>
      <c r="E132" s="74"/>
      <c r="F132" s="77"/>
      <c r="G132" s="73" t="s">
        <v>89</v>
      </c>
      <c r="H132" s="73">
        <v>1786</v>
      </c>
      <c r="I132" s="76">
        <v>2470.6094448778799</v>
      </c>
    </row>
    <row r="133" spans="2:9" x14ac:dyDescent="0.2">
      <c r="B133" s="73" t="s">
        <v>207</v>
      </c>
      <c r="C133" s="73" t="s">
        <v>89</v>
      </c>
      <c r="D133" s="73"/>
      <c r="E133" s="74"/>
      <c r="F133" s="77"/>
      <c r="G133" s="73" t="s">
        <v>89</v>
      </c>
      <c r="H133" s="73">
        <v>1400</v>
      </c>
      <c r="I133" s="76">
        <v>1420.4641532445683</v>
      </c>
    </row>
    <row r="134" spans="2:9" x14ac:dyDescent="0.2">
      <c r="B134" s="73" t="s">
        <v>208</v>
      </c>
      <c r="C134" s="73" t="s">
        <v>89</v>
      </c>
      <c r="D134" s="73"/>
      <c r="E134" s="74"/>
      <c r="F134" s="77"/>
      <c r="G134" s="73" t="s">
        <v>89</v>
      </c>
      <c r="H134" s="73">
        <v>929</v>
      </c>
      <c r="I134" s="76">
        <v>1031.1530828074567</v>
      </c>
    </row>
    <row r="135" spans="2:9" x14ac:dyDescent="0.2">
      <c r="B135" s="73" t="s">
        <v>209</v>
      </c>
      <c r="C135" s="73" t="s">
        <v>90</v>
      </c>
      <c r="D135" s="73"/>
      <c r="E135" s="74"/>
      <c r="F135" s="77"/>
      <c r="G135" s="73" t="s">
        <v>90</v>
      </c>
      <c r="H135" s="73">
        <v>2034</v>
      </c>
      <c r="I135" s="76">
        <v>2083.2715563164293</v>
      </c>
    </row>
    <row r="136" spans="2:9" x14ac:dyDescent="0.2">
      <c r="B136" s="73" t="s">
        <v>210</v>
      </c>
      <c r="C136" s="73" t="s">
        <v>90</v>
      </c>
      <c r="D136" s="73"/>
      <c r="E136" s="74"/>
      <c r="F136" s="77"/>
      <c r="G136" s="73" t="s">
        <v>90</v>
      </c>
      <c r="H136" s="73">
        <v>1852</v>
      </c>
      <c r="I136" s="76">
        <v>1879.0711512921002</v>
      </c>
    </row>
    <row r="137" spans="2:9" x14ac:dyDescent="0.2">
      <c r="B137" s="73" t="s">
        <v>211</v>
      </c>
      <c r="C137" s="73" t="s">
        <v>90</v>
      </c>
      <c r="D137" s="73"/>
      <c r="E137" s="74"/>
      <c r="F137" s="77"/>
      <c r="G137" s="73" t="s">
        <v>90</v>
      </c>
      <c r="H137" s="73">
        <v>2231</v>
      </c>
      <c r="I137" s="76">
        <v>2263.6110899204514</v>
      </c>
    </row>
    <row r="138" spans="2:9" x14ac:dyDescent="0.2">
      <c r="B138" s="73" t="s">
        <v>212</v>
      </c>
      <c r="C138" s="73" t="s">
        <v>90</v>
      </c>
      <c r="D138" s="73"/>
      <c r="E138" s="74"/>
      <c r="F138" s="77"/>
      <c r="G138" s="73" t="s">
        <v>90</v>
      </c>
      <c r="H138" s="73">
        <v>1905</v>
      </c>
      <c r="I138" s="76">
        <v>1932.8458656649304</v>
      </c>
    </row>
    <row r="139" spans="2:9" x14ac:dyDescent="0.2">
      <c r="B139" s="73" t="s">
        <v>213</v>
      </c>
      <c r="C139" s="73" t="s">
        <v>90</v>
      </c>
      <c r="D139" s="73"/>
      <c r="E139" s="74"/>
      <c r="F139" s="77"/>
      <c r="G139" s="73" t="s">
        <v>90</v>
      </c>
      <c r="H139" s="73">
        <v>2262</v>
      </c>
      <c r="I139" s="76">
        <v>2341.2918216861567</v>
      </c>
    </row>
    <row r="140" spans="2:9" x14ac:dyDescent="0.2">
      <c r="B140" s="73" t="s">
        <v>214</v>
      </c>
      <c r="C140" s="73" t="s">
        <v>90</v>
      </c>
      <c r="D140" s="73"/>
      <c r="E140" s="74"/>
      <c r="F140" s="77"/>
      <c r="G140" s="73" t="s">
        <v>90</v>
      </c>
      <c r="H140" s="73">
        <v>1945</v>
      </c>
      <c r="I140" s="76">
        <v>1973.4305557576322</v>
      </c>
    </row>
    <row r="141" spans="2:9" x14ac:dyDescent="0.2">
      <c r="B141" s="73" t="s">
        <v>215</v>
      </c>
      <c r="C141" s="73" t="s">
        <v>90</v>
      </c>
      <c r="D141" s="73"/>
      <c r="E141" s="74"/>
      <c r="F141" s="77"/>
      <c r="G141" s="73" t="s">
        <v>90</v>
      </c>
      <c r="H141" s="73">
        <v>1525</v>
      </c>
      <c r="I141" s="76">
        <v>3344.5432179637055</v>
      </c>
    </row>
    <row r="142" spans="2:9" x14ac:dyDescent="0.2">
      <c r="B142" s="73" t="s">
        <v>216</v>
      </c>
      <c r="C142" s="73" t="s">
        <v>91</v>
      </c>
      <c r="D142" s="73"/>
      <c r="E142" s="74"/>
      <c r="F142" s="77"/>
      <c r="G142" s="73" t="s">
        <v>91</v>
      </c>
      <c r="H142" s="73">
        <v>2550</v>
      </c>
      <c r="I142" s="76">
        <v>2587.2739934097494</v>
      </c>
    </row>
    <row r="143" spans="2:9" x14ac:dyDescent="0.2">
      <c r="B143" s="73" t="s">
        <v>217</v>
      </c>
      <c r="C143" s="73" t="s">
        <v>91</v>
      </c>
      <c r="D143" s="73"/>
      <c r="E143" s="74"/>
      <c r="F143" s="77"/>
      <c r="G143" s="73" t="s">
        <v>91</v>
      </c>
      <c r="H143" s="73">
        <v>1887</v>
      </c>
      <c r="I143" s="76">
        <v>1956.2041193650234</v>
      </c>
    </row>
    <row r="144" spans="2:9" x14ac:dyDescent="0.2">
      <c r="B144" s="73" t="s">
        <v>218</v>
      </c>
      <c r="C144" s="73" t="s">
        <v>91</v>
      </c>
      <c r="D144" s="73"/>
      <c r="E144" s="74"/>
      <c r="F144" s="77"/>
      <c r="G144" s="73" t="s">
        <v>91</v>
      </c>
      <c r="H144" s="73">
        <v>2648</v>
      </c>
      <c r="I144" s="76">
        <v>2686.7064841368692</v>
      </c>
    </row>
    <row r="145" spans="2:9" x14ac:dyDescent="0.2">
      <c r="B145" s="73" t="s">
        <v>219</v>
      </c>
      <c r="C145" s="73" t="s">
        <v>91</v>
      </c>
      <c r="D145" s="73"/>
      <c r="E145" s="74"/>
      <c r="F145" s="77"/>
      <c r="G145" s="73" t="s">
        <v>91</v>
      </c>
      <c r="H145" s="73">
        <v>1737</v>
      </c>
      <c r="I145" s="76">
        <v>1762.3901672755821</v>
      </c>
    </row>
    <row r="146" spans="2:9" x14ac:dyDescent="0.2">
      <c r="B146" s="73" t="s">
        <v>220</v>
      </c>
      <c r="C146" s="73" t="s">
        <v>91</v>
      </c>
      <c r="D146" s="73"/>
      <c r="E146" s="74"/>
      <c r="F146" s="77"/>
      <c r="G146" s="73" t="s">
        <v>91</v>
      </c>
      <c r="H146" s="73">
        <v>2734</v>
      </c>
      <c r="I146" s="76">
        <v>2773.9635678361783</v>
      </c>
    </row>
    <row r="147" spans="2:9" x14ac:dyDescent="0.2">
      <c r="B147" s="73" t="s">
        <v>221</v>
      </c>
      <c r="C147" s="73" t="s">
        <v>92</v>
      </c>
      <c r="D147" s="73"/>
      <c r="E147" s="74"/>
      <c r="F147" s="77"/>
      <c r="G147" s="73" t="s">
        <v>92</v>
      </c>
      <c r="H147" s="73">
        <v>1642</v>
      </c>
      <c r="I147" s="76">
        <v>1666.0015283054149</v>
      </c>
    </row>
    <row r="148" spans="2:9" x14ac:dyDescent="0.2">
      <c r="B148" s="73" t="s">
        <v>222</v>
      </c>
      <c r="C148" s="73" t="s">
        <v>92</v>
      </c>
      <c r="D148" s="73"/>
      <c r="E148" s="74"/>
      <c r="F148" s="77"/>
      <c r="G148" s="73" t="s">
        <v>92</v>
      </c>
      <c r="H148" s="73">
        <v>1806</v>
      </c>
      <c r="I148" s="76">
        <v>1832.3987576854929</v>
      </c>
    </row>
    <row r="149" spans="2:9" x14ac:dyDescent="0.2">
      <c r="B149" s="73" t="s">
        <v>223</v>
      </c>
      <c r="C149" s="73" t="s">
        <v>92</v>
      </c>
      <c r="D149" s="73"/>
      <c r="E149" s="74"/>
      <c r="F149" s="77"/>
      <c r="G149" s="73" t="s">
        <v>92</v>
      </c>
      <c r="H149" s="73">
        <v>1244</v>
      </c>
      <c r="I149" s="76">
        <v>1262.1838618830307</v>
      </c>
    </row>
    <row r="150" spans="2:9" x14ac:dyDescent="0.2">
      <c r="B150" s="73" t="s">
        <v>224</v>
      </c>
      <c r="C150" s="73" t="s">
        <v>92</v>
      </c>
      <c r="D150" s="73"/>
      <c r="E150" s="74"/>
      <c r="F150" s="77"/>
      <c r="G150" s="73" t="s">
        <v>92</v>
      </c>
      <c r="H150" s="73">
        <v>2506</v>
      </c>
      <c r="I150" s="76">
        <v>2542.6308343077771</v>
      </c>
    </row>
    <row r="151" spans="2:9" x14ac:dyDescent="0.2">
      <c r="B151" s="73" t="s">
        <v>225</v>
      </c>
      <c r="C151" s="73" t="s">
        <v>92</v>
      </c>
      <c r="D151" s="73"/>
      <c r="E151" s="74"/>
      <c r="F151" s="77"/>
      <c r="G151" s="73" t="s">
        <v>92</v>
      </c>
      <c r="H151" s="73">
        <v>1477</v>
      </c>
      <c r="I151" s="76">
        <v>1498.5896816730194</v>
      </c>
    </row>
    <row r="152" spans="2:9" x14ac:dyDescent="0.2">
      <c r="B152" s="73" t="s">
        <v>226</v>
      </c>
      <c r="C152" s="73" t="s">
        <v>92</v>
      </c>
      <c r="D152" s="73"/>
      <c r="E152" s="74"/>
      <c r="F152" s="77"/>
      <c r="G152" s="73" t="s">
        <v>92</v>
      </c>
      <c r="H152" s="73">
        <v>1382</v>
      </c>
      <c r="I152" s="76">
        <v>1402.2010427028524</v>
      </c>
    </row>
    <row r="153" spans="2:9" x14ac:dyDescent="0.2">
      <c r="B153" s="73" t="s">
        <v>227</v>
      </c>
      <c r="C153" s="73" t="s">
        <v>92</v>
      </c>
      <c r="D153" s="73"/>
      <c r="E153" s="74"/>
      <c r="F153" s="77"/>
      <c r="G153" s="73" t="s">
        <v>92</v>
      </c>
      <c r="H153" s="73">
        <v>2414</v>
      </c>
      <c r="I153" s="76">
        <v>2449.2860470945625</v>
      </c>
    </row>
    <row r="154" spans="2:9" x14ac:dyDescent="0.2">
      <c r="B154" s="73" t="s">
        <v>228</v>
      </c>
      <c r="C154" s="73" t="s">
        <v>92</v>
      </c>
      <c r="D154" s="73"/>
      <c r="E154" s="74"/>
      <c r="F154" s="77"/>
      <c r="G154" s="73" t="s">
        <v>92</v>
      </c>
      <c r="H154" s="73">
        <v>1244</v>
      </c>
      <c r="I154" s="76">
        <v>1262.1838618830307</v>
      </c>
    </row>
    <row r="155" spans="2:9" x14ac:dyDescent="0.2">
      <c r="B155" s="73" t="s">
        <v>229</v>
      </c>
      <c r="C155" s="73" t="s">
        <v>93</v>
      </c>
      <c r="D155" s="73"/>
      <c r="E155" s="74"/>
      <c r="F155" s="77"/>
      <c r="G155" s="73" t="s">
        <v>93</v>
      </c>
      <c r="H155" s="73">
        <v>1601</v>
      </c>
      <c r="I155" s="76">
        <v>1624.4022209603954</v>
      </c>
    </row>
    <row r="156" spans="2:9" x14ac:dyDescent="0.2">
      <c r="B156" s="73" t="s">
        <v>230</v>
      </c>
      <c r="C156" s="73" t="s">
        <v>93</v>
      </c>
      <c r="D156" s="73"/>
      <c r="E156" s="74"/>
      <c r="F156" s="77"/>
      <c r="G156" s="73" t="s">
        <v>93</v>
      </c>
      <c r="H156" s="73">
        <v>1859</v>
      </c>
      <c r="I156" s="76">
        <v>1886.1734720583231</v>
      </c>
    </row>
    <row r="157" spans="2:9" x14ac:dyDescent="0.2">
      <c r="B157" s="73" t="s">
        <v>231</v>
      </c>
      <c r="C157" s="73" t="s">
        <v>93</v>
      </c>
      <c r="D157" s="73"/>
      <c r="E157" s="74"/>
      <c r="F157" s="77"/>
      <c r="G157" s="73" t="s">
        <v>93</v>
      </c>
      <c r="H157" s="73">
        <v>1743</v>
      </c>
      <c r="I157" s="76">
        <v>1768.4778707894875</v>
      </c>
    </row>
    <row r="158" spans="2:9" x14ac:dyDescent="0.2">
      <c r="B158" s="73" t="s">
        <v>232</v>
      </c>
      <c r="C158" s="73" t="s">
        <v>93</v>
      </c>
      <c r="D158" s="73"/>
      <c r="E158" s="74"/>
      <c r="F158" s="77"/>
      <c r="G158" s="73" t="s">
        <v>93</v>
      </c>
      <c r="H158" s="73">
        <v>2040</v>
      </c>
      <c r="I158" s="76">
        <v>2069.8191947277996</v>
      </c>
    </row>
    <row r="159" spans="2:9" x14ac:dyDescent="0.2">
      <c r="B159" s="73" t="s">
        <v>233</v>
      </c>
      <c r="C159" s="73" t="s">
        <v>93</v>
      </c>
      <c r="D159" s="73"/>
      <c r="E159" s="74"/>
      <c r="F159" s="77"/>
      <c r="G159" s="73" t="s">
        <v>93</v>
      </c>
      <c r="H159" s="73">
        <v>1272</v>
      </c>
      <c r="I159" s="76">
        <v>1290.5931449479219</v>
      </c>
    </row>
    <row r="160" spans="2:9" x14ac:dyDescent="0.2">
      <c r="B160" s="73" t="s">
        <v>234</v>
      </c>
      <c r="C160" s="73" t="s">
        <v>93</v>
      </c>
      <c r="D160" s="73"/>
      <c r="E160" s="74"/>
      <c r="F160" s="77"/>
      <c r="G160" s="73" t="s">
        <v>93</v>
      </c>
      <c r="H160" s="73">
        <v>1561</v>
      </c>
      <c r="I160" s="76">
        <v>1583.8175308676937</v>
      </c>
    </row>
    <row r="161" spans="2:9" x14ac:dyDescent="0.2">
      <c r="B161" s="73" t="s">
        <v>235</v>
      </c>
      <c r="C161" s="73" t="s">
        <v>93</v>
      </c>
      <c r="D161" s="73"/>
      <c r="E161" s="74"/>
      <c r="F161" s="77"/>
      <c r="G161" s="73" t="s">
        <v>93</v>
      </c>
      <c r="H161" s="73">
        <v>1216</v>
      </c>
      <c r="I161" s="76">
        <v>1233.7745788181392</v>
      </c>
    </row>
    <row r="162" spans="2:9" x14ac:dyDescent="0.2">
      <c r="B162" s="73" t="s">
        <v>236</v>
      </c>
      <c r="C162" s="73" t="s">
        <v>93</v>
      </c>
      <c r="D162" s="73"/>
      <c r="E162" s="74"/>
      <c r="F162" s="77"/>
      <c r="G162" s="73" t="s">
        <v>93</v>
      </c>
      <c r="H162" s="73">
        <v>1207</v>
      </c>
      <c r="I162" s="76">
        <v>1224.6430235472812</v>
      </c>
    </row>
  </sheetData>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4:M91 O14:O91">
    <cfRule type="cellIs" dxfId="3" priority="1" stopIfTrue="1" operator="equal">
      <formula>0</formula>
    </cfRule>
  </conditionalFormatting>
  <conditionalFormatting sqref="N14:N91 P14:P91">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309026911CBC874F9BDBE43A703DDD1F" ma:contentTypeVersion="9" ma:contentTypeDescription="Parent Document Content Type for all review documents" ma:contentTypeScope="" ma:versionID="6c12afe8d0c7cfbb0ae676de06729656">
  <xsd:schema xmlns:xsd="http://www.w3.org/2001/XMLSchema" xmlns:xs="http://www.w3.org/2001/XMLSchema" xmlns:p="http://schemas.microsoft.com/office/2006/metadata/properties" xmlns:ns1="http://schemas.microsoft.com/sharepoint/v3" xmlns:ns2="07a766d4-cf60-4260-9f49-242aaa07e1bd" xmlns:ns3="d23c6157-5623-4293-b83e-785d6ba7de2d" xmlns:ns4="c9b9a2c8-d2a1-4611-be86-e1e6acff49db" targetNamespace="http://schemas.microsoft.com/office/2006/metadata/properties" ma:root="true" ma:fieldsID="7a10370646006168910435845b9f402e" ns1:_="" ns2:_="" ns3:_="" ns4:_="">
    <xsd:import namespace="http://schemas.microsoft.com/sharepoint/v3"/>
    <xsd:import namespace="07a766d4-cf60-4260-9f49-242aaa07e1bd"/>
    <xsd:import namespace="d23c6157-5623-4293-b83e-785d6ba7de2d"/>
    <xsd:import namespace="c9b9a2c8-d2a1-4611-be86-e1e6acff49db"/>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AutoKeyPoints" minOccurs="0"/>
                <xsd:element ref="ns4:MediaServiceKeyPoints" minOccurs="0"/>
                <xsd:element ref="ns4:lcf76f155ced4ddcb4097134ff3c332f"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c9b9a2c8-d2a1-4611-be86-e1e6acff49db"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9b9a2c8-d2a1-4611-be86-e1e6acff49db">
      <Terms xmlns="http://schemas.microsoft.com/office/infopath/2007/PartnerControls"/>
    </lcf76f155ced4ddcb4097134ff3c332f>
    <TaxCatchAll xmlns="07a766d4-cf60-4260-9f49-242aaa07e1bd">
      <Value>97</Value>
    </TaxCatchAll>
    <ApprovedForCommission xmlns="07a766d4-cf60-4260-9f49-242aaa07e1bd">false</ApprovedForCommission>
    <Review_x0020_Document_x0020_Type xmlns="d23c6157-5623-4293-b83e-785d6ba7de2d" xsi:nil="true"/>
    <AuthorityType xmlns="07a766d4-cf60-4260-9f49-242aaa07e1bd">Metropolitan District</AuthorityType>
    <ReferenceYear xmlns="07a766d4-cf60-4260-9f49-242aaa07e1bd">2023</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Coventry</TermName>
          <TermId xmlns="http://schemas.microsoft.com/office/infopath/2007/PartnerControls">3729a232-fd97-4467-b633-f177856ad975</TermId>
        </TermInfo>
      </Terms>
    </d08e702f979e48d3863205ea645082c2>
  </documentManagement>
</p:properties>
</file>

<file path=customXml/item5.xml><?xml version="1.0" encoding="utf-8"?>
<LongProperties xmlns="http://schemas.microsoft.com/office/2006/metadata/long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A29EA4B0-2EF6-49BE-BF6C-8CD19CE5DC0A}">
  <ds:schemaRefs>
    <ds:schemaRef ds:uri="http://schemas.microsoft.com/sharepoint/events"/>
  </ds:schemaRefs>
</ds:datastoreItem>
</file>

<file path=customXml/itemProps2.xml><?xml version="1.0" encoding="utf-8"?>
<ds:datastoreItem xmlns:ds="http://schemas.openxmlformats.org/officeDocument/2006/customXml" ds:itemID="{1D99070D-6A7B-403B-B967-D453D822F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c9b9a2c8-d2a1-4611-be86-e1e6acff4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B7577A-E73C-4546-B6D9-E68BADD26793}">
  <ds:schemaRefs>
    <ds:schemaRef ds:uri="office.server.policy"/>
  </ds:schemaRefs>
</ds:datastoreItem>
</file>

<file path=customXml/itemProps4.xml><?xml version="1.0" encoding="utf-8"?>
<ds:datastoreItem xmlns:ds="http://schemas.openxmlformats.org/officeDocument/2006/customXml" ds:itemID="{255B7FDA-1106-4372-997E-8FE17782560C}">
  <ds:schemaRefs>
    <ds:schemaRef ds:uri="http://schemas.microsoft.com/office/infopath/2007/PartnerControls"/>
    <ds:schemaRef ds:uri="f030db69-1d5c-4c1f-887a-00e75fed0d5c"/>
    <ds:schemaRef ds:uri="http://purl.org/dc/terms/"/>
    <ds:schemaRef ds:uri="http://schemas.microsoft.com/office/2006/metadata/properties"/>
    <ds:schemaRef ds:uri="http://schemas.microsoft.com/office/2006/documentManagement/types"/>
    <ds:schemaRef ds:uri="2a934496-078d-4500-9e7c-71450050c4e4"/>
    <ds:schemaRef ds:uri="http://schemas.openxmlformats.org/package/2006/metadata/core-properties"/>
    <ds:schemaRef ds:uri="http://purl.org/dc/elements/1.1/"/>
    <ds:schemaRef ds:uri="873f08fb-2215-4bc7-b87c-7884a72a1306"/>
    <ds:schemaRef ds:uri="http://www.w3.org/XML/1998/namespace"/>
    <ds:schemaRef ds:uri="http://purl.org/dc/dcmitype/"/>
    <ds:schemaRef ds:uri="c9b9a2c8-d2a1-4611-be86-e1e6acff49db"/>
    <ds:schemaRef ds:uri="07a766d4-cf60-4260-9f49-242aaa07e1bd"/>
    <ds:schemaRef ds:uri="d23c6157-5623-4293-b83e-785d6ba7de2d"/>
  </ds:schemaRefs>
</ds:datastoreItem>
</file>

<file path=customXml/itemProps5.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6.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7.xml><?xml version="1.0" encoding="utf-8"?>
<ds:datastoreItem xmlns:ds="http://schemas.openxmlformats.org/officeDocument/2006/customXml" ds:itemID="{C7186554-C9E6-46B4-92EE-189A9F83CF6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Cooper, Mark</cp:lastModifiedBy>
  <cp:revision/>
  <cp:lastPrinted>2022-11-07T15:38:51Z</cp:lastPrinted>
  <dcterms:created xsi:type="dcterms:W3CDTF">2002-01-23T12:13:56Z</dcterms:created>
  <dcterms:modified xsi:type="dcterms:W3CDTF">2023-05-25T08:28:42Z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0x010100BBD98F9957B08E448A01CB4F4848C2A7</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97;#Coventry|3729a232-fd97-4467-b633-f177856ad975</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