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matthew.gillespie\Downloads\"/>
    </mc:Choice>
  </mc:AlternateContent>
  <xr:revisionPtr revIDLastSave="0" documentId="8_{8E64943E-35BD-4100-BF76-840AE7DC900B}" xr6:coauthVersionLast="45" xr6:coauthVersionMax="45" xr10:uidLastSave="{00000000-0000-0000-0000-000000000000}"/>
  <bookViews>
    <workbookView xWindow="-110" yWindow="-110" windowWidth="19420" windowHeight="10420" xr2:uid="{371F161F-978D-4814-9E8E-10D10D100F6F}"/>
  </bookViews>
  <sheets>
    <sheet name="Electoral Data proforma" sheetId="1" r:id="rId1"/>
  </sheets>
  <definedNames>
    <definedName name="_xlnm._FilterDatabase" localSheetId="0" hidden="1">'Electoral Data proforma'!$K$13:$P$27</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91" i="1" l="1"/>
  <c r="O91" i="1"/>
  <c r="N91" i="1"/>
  <c r="M91" i="1"/>
  <c r="P90" i="1"/>
  <c r="O90" i="1"/>
  <c r="N90" i="1"/>
  <c r="M90" i="1"/>
  <c r="P89" i="1"/>
  <c r="O89" i="1"/>
  <c r="N89" i="1"/>
  <c r="M89" i="1"/>
  <c r="P88" i="1"/>
  <c r="O88" i="1"/>
  <c r="N88" i="1"/>
  <c r="M88" i="1"/>
  <c r="P87" i="1"/>
  <c r="O87" i="1"/>
  <c r="N87" i="1"/>
  <c r="M87" i="1"/>
  <c r="P86" i="1"/>
  <c r="O86" i="1"/>
  <c r="N86" i="1"/>
  <c r="M86" i="1"/>
  <c r="P85" i="1"/>
  <c r="O85" i="1"/>
  <c r="N85" i="1"/>
  <c r="M85" i="1"/>
  <c r="P84" i="1"/>
  <c r="O84" i="1"/>
  <c r="N84" i="1"/>
  <c r="M84" i="1"/>
  <c r="P83" i="1"/>
  <c r="O83" i="1"/>
  <c r="N83" i="1"/>
  <c r="M83" i="1"/>
  <c r="P82" i="1"/>
  <c r="O82" i="1"/>
  <c r="N82" i="1"/>
  <c r="M82" i="1"/>
  <c r="P81" i="1"/>
  <c r="O81" i="1"/>
  <c r="N81" i="1"/>
  <c r="M81" i="1"/>
  <c r="P80" i="1"/>
  <c r="O80" i="1"/>
  <c r="N80" i="1"/>
  <c r="M80" i="1"/>
  <c r="P79" i="1"/>
  <c r="O79" i="1"/>
  <c r="N79" i="1"/>
  <c r="M79" i="1"/>
  <c r="P78" i="1"/>
  <c r="O78" i="1"/>
  <c r="N78" i="1"/>
  <c r="M78" i="1"/>
  <c r="P77" i="1"/>
  <c r="O77" i="1"/>
  <c r="N77" i="1"/>
  <c r="M77" i="1"/>
  <c r="P76" i="1"/>
  <c r="O76" i="1"/>
  <c r="N76" i="1"/>
  <c r="M76" i="1"/>
  <c r="P75" i="1"/>
  <c r="O75" i="1"/>
  <c r="N75" i="1"/>
  <c r="M75" i="1"/>
  <c r="P74" i="1"/>
  <c r="O74" i="1"/>
  <c r="N74" i="1"/>
  <c r="M74" i="1"/>
  <c r="P73" i="1"/>
  <c r="O73" i="1"/>
  <c r="N73" i="1"/>
  <c r="M73" i="1"/>
  <c r="P72" i="1"/>
  <c r="O72" i="1"/>
  <c r="N72" i="1"/>
  <c r="M72" i="1"/>
  <c r="P71" i="1"/>
  <c r="O71" i="1"/>
  <c r="N71" i="1"/>
  <c r="M71" i="1"/>
  <c r="P70" i="1"/>
  <c r="O70" i="1"/>
  <c r="N70" i="1"/>
  <c r="M70" i="1"/>
  <c r="P69" i="1"/>
  <c r="O69" i="1"/>
  <c r="N69" i="1"/>
  <c r="M69" i="1"/>
  <c r="P68" i="1"/>
  <c r="O68" i="1"/>
  <c r="N68" i="1"/>
  <c r="M68" i="1"/>
  <c r="P67" i="1"/>
  <c r="O67" i="1"/>
  <c r="N67" i="1"/>
  <c r="M67" i="1"/>
  <c r="P66" i="1"/>
  <c r="O66" i="1"/>
  <c r="N66" i="1"/>
  <c r="M66" i="1"/>
  <c r="P65" i="1"/>
  <c r="O65" i="1"/>
  <c r="N65" i="1"/>
  <c r="M65" i="1"/>
  <c r="P64" i="1"/>
  <c r="O64" i="1"/>
  <c r="N64" i="1"/>
  <c r="M64" i="1"/>
  <c r="P63" i="1"/>
  <c r="O63" i="1"/>
  <c r="N63" i="1"/>
  <c r="M63" i="1"/>
  <c r="P62" i="1"/>
  <c r="O62" i="1"/>
  <c r="N62" i="1"/>
  <c r="M62" i="1"/>
  <c r="P61" i="1"/>
  <c r="O61" i="1"/>
  <c r="N61" i="1"/>
  <c r="M61" i="1"/>
  <c r="P60" i="1"/>
  <c r="O60" i="1"/>
  <c r="N60" i="1"/>
  <c r="M60" i="1"/>
  <c r="P59" i="1"/>
  <c r="O59" i="1"/>
  <c r="N59" i="1"/>
  <c r="M59" i="1"/>
  <c r="P58" i="1"/>
  <c r="O58" i="1"/>
  <c r="N58" i="1"/>
  <c r="M58" i="1"/>
  <c r="P57" i="1"/>
  <c r="O57" i="1"/>
  <c r="N57" i="1"/>
  <c r="M57" i="1"/>
  <c r="P56" i="1"/>
  <c r="O56" i="1"/>
  <c r="N56" i="1"/>
  <c r="M56" i="1"/>
  <c r="P55" i="1"/>
  <c r="O55" i="1"/>
  <c r="N55" i="1"/>
  <c r="M55" i="1"/>
  <c r="P54" i="1"/>
  <c r="O54" i="1"/>
  <c r="N54" i="1"/>
  <c r="M54" i="1"/>
  <c r="P53" i="1"/>
  <c r="O53" i="1"/>
  <c r="N53" i="1"/>
  <c r="M53" i="1"/>
  <c r="P52" i="1"/>
  <c r="O52" i="1"/>
  <c r="N52" i="1"/>
  <c r="M52" i="1"/>
  <c r="P51" i="1"/>
  <c r="O51" i="1"/>
  <c r="N51" i="1"/>
  <c r="M51" i="1"/>
  <c r="P50" i="1"/>
  <c r="O50" i="1"/>
  <c r="N50" i="1"/>
  <c r="M50" i="1"/>
  <c r="P49" i="1"/>
  <c r="O49" i="1"/>
  <c r="N49" i="1"/>
  <c r="M49" i="1"/>
  <c r="P48" i="1"/>
  <c r="O48" i="1"/>
  <c r="N48" i="1"/>
  <c r="M48" i="1"/>
  <c r="P47" i="1"/>
  <c r="O47" i="1"/>
  <c r="N47" i="1"/>
  <c r="M47" i="1"/>
  <c r="P46" i="1"/>
  <c r="O46" i="1"/>
  <c r="N46" i="1"/>
  <c r="M46" i="1"/>
  <c r="P45" i="1"/>
  <c r="O45" i="1"/>
  <c r="N45" i="1"/>
  <c r="M45" i="1"/>
  <c r="P44" i="1"/>
  <c r="O44" i="1"/>
  <c r="N44" i="1"/>
  <c r="M44" i="1"/>
  <c r="P43" i="1"/>
  <c r="O43" i="1"/>
  <c r="N43" i="1"/>
  <c r="M43" i="1"/>
  <c r="P42" i="1"/>
  <c r="O42" i="1"/>
  <c r="N42" i="1"/>
  <c r="M42" i="1"/>
  <c r="P41" i="1"/>
  <c r="O41" i="1"/>
  <c r="N41" i="1"/>
  <c r="M41" i="1"/>
  <c r="P40" i="1"/>
  <c r="O40" i="1"/>
  <c r="N40" i="1"/>
  <c r="M40" i="1"/>
  <c r="P39" i="1"/>
  <c r="O39" i="1"/>
  <c r="N39" i="1"/>
  <c r="M39" i="1"/>
  <c r="P38" i="1"/>
  <c r="O38" i="1"/>
  <c r="N38" i="1"/>
  <c r="M38" i="1"/>
  <c r="P37" i="1"/>
  <c r="O37" i="1"/>
  <c r="N37" i="1"/>
  <c r="M37" i="1"/>
  <c r="P36" i="1"/>
  <c r="O36" i="1"/>
  <c r="N36" i="1"/>
  <c r="M36" i="1"/>
  <c r="P35" i="1"/>
  <c r="O35" i="1"/>
  <c r="N35" i="1"/>
  <c r="M35" i="1"/>
  <c r="P34" i="1"/>
  <c r="O34" i="1"/>
  <c r="N34" i="1"/>
  <c r="M34" i="1"/>
  <c r="P33" i="1"/>
  <c r="O33" i="1"/>
  <c r="N33" i="1"/>
  <c r="M33" i="1"/>
  <c r="P32" i="1"/>
  <c r="O32" i="1"/>
  <c r="N32" i="1"/>
  <c r="M32" i="1"/>
  <c r="P31" i="1"/>
  <c r="O31" i="1"/>
  <c r="N31" i="1"/>
  <c r="M31" i="1"/>
  <c r="P30" i="1"/>
  <c r="O30" i="1"/>
  <c r="N30" i="1"/>
  <c r="M30" i="1"/>
  <c r="P29" i="1"/>
  <c r="O29" i="1"/>
  <c r="N29" i="1"/>
  <c r="M29" i="1"/>
  <c r="P28" i="1"/>
  <c r="O28" i="1"/>
  <c r="N28" i="1"/>
  <c r="M28" i="1"/>
  <c r="O27" i="1"/>
  <c r="M27" i="1"/>
  <c r="O26" i="1"/>
  <c r="M26" i="1"/>
  <c r="O25" i="1"/>
  <c r="M25" i="1"/>
  <c r="O24" i="1"/>
  <c r="M24" i="1"/>
  <c r="O23" i="1"/>
  <c r="M23" i="1"/>
  <c r="O22" i="1"/>
  <c r="M22" i="1"/>
  <c r="O21" i="1"/>
  <c r="M21" i="1"/>
  <c r="O20" i="1"/>
  <c r="M20" i="1"/>
  <c r="O19" i="1"/>
  <c r="M19" i="1"/>
  <c r="O18" i="1"/>
  <c r="M18" i="1"/>
  <c r="O17" i="1"/>
  <c r="M17" i="1"/>
  <c r="O16" i="1"/>
  <c r="M16" i="1"/>
  <c r="O15" i="1"/>
  <c r="M15" i="1"/>
  <c r="O14" i="1"/>
  <c r="M14" i="1"/>
  <c r="M5" i="1"/>
  <c r="M6" i="1" s="1"/>
  <c r="L5" i="1"/>
  <c r="L6" i="1" s="1"/>
  <c r="L4" i="1"/>
  <c r="N26" i="1" l="1"/>
  <c r="N21" i="1"/>
  <c r="N22" i="1"/>
  <c r="N17" i="1"/>
  <c r="N24" i="1"/>
  <c r="N16" i="1"/>
  <c r="N19" i="1"/>
  <c r="N27" i="1"/>
  <c r="N14" i="1"/>
  <c r="N20" i="1"/>
  <c r="N25" i="1"/>
  <c r="N23" i="1"/>
  <c r="N15" i="1"/>
  <c r="N18" i="1"/>
  <c r="P24" i="1"/>
  <c r="P27" i="1"/>
  <c r="P19" i="1"/>
  <c r="P20" i="1"/>
  <c r="P15" i="1"/>
  <c r="P22" i="1"/>
  <c r="P14" i="1"/>
  <c r="P17" i="1"/>
  <c r="P25" i="1"/>
  <c r="P23" i="1"/>
  <c r="P26" i="1"/>
  <c r="P18" i="1"/>
  <c r="P21" i="1"/>
  <c r="P16" i="1"/>
</calcChain>
</file>

<file path=xl/sharedStrings.xml><?xml version="1.0" encoding="utf-8"?>
<sst xmlns="http://schemas.openxmlformats.org/spreadsheetml/2006/main" count="197" uniqueCount="126">
  <si>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</si>
  <si>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</si>
  <si>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</si>
  <si>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</si>
  <si>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</si>
  <si>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</si>
  <si>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</si>
  <si>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</si>
  <si>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</si>
  <si>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</si>
  <si>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</si>
  <si>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</si>
  <si>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</si>
  <si>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</si>
  <si>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</si>
  <si>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</si>
  <si>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</si>
  <si>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</si>
  <si>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</si>
  <si>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</si>
  <si>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</si>
  <si>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</si>
  <si>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</si>
  <si>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</si>
  <si>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</si>
  <si>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</si>
  <si>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2027</t>
  </si>
  <si>
    <t>Name of ward</t>
  </si>
  <si>
    <t>Number of cllrs per ward</t>
  </si>
  <si>
    <t>Variance 2021</t>
  </si>
  <si>
    <t>Variance 2027</t>
  </si>
  <si>
    <t>EX1</t>
  </si>
  <si>
    <t>Example 1</t>
  </si>
  <si>
    <t>Little Example</t>
  </si>
  <si>
    <t>Little and Even Littler</t>
  </si>
  <si>
    <t>Example</t>
  </si>
  <si>
    <t>Barncroft</t>
  </si>
  <si>
    <t>EX2</t>
  </si>
  <si>
    <t>Example 2</t>
  </si>
  <si>
    <t>Even Littler Example</t>
  </si>
  <si>
    <t>Battins</t>
  </si>
  <si>
    <t>EX3</t>
  </si>
  <si>
    <t>Example 3</t>
  </si>
  <si>
    <t>Medium Example</t>
  </si>
  <si>
    <t>Bedhampton</t>
  </si>
  <si>
    <t>EX4</t>
  </si>
  <si>
    <t>Example 4</t>
  </si>
  <si>
    <t>Big Example</t>
  </si>
  <si>
    <t>Big Example East</t>
  </si>
  <si>
    <t>Bondfields</t>
  </si>
  <si>
    <t>EX5</t>
  </si>
  <si>
    <t>Example 5</t>
  </si>
  <si>
    <t>Big Example West</t>
  </si>
  <si>
    <t>Cowplain</t>
  </si>
  <si>
    <t>Emsworth</t>
  </si>
  <si>
    <t>AA</t>
  </si>
  <si>
    <t>Hayling East</t>
  </si>
  <si>
    <t>Hart Plain</t>
  </si>
  <si>
    <t>AB</t>
  </si>
  <si>
    <t>AC</t>
  </si>
  <si>
    <t>Hayling West</t>
  </si>
  <si>
    <t>AD</t>
  </si>
  <si>
    <t>Purbrook</t>
  </si>
  <si>
    <t>BA</t>
  </si>
  <si>
    <t>St Faith's</t>
  </si>
  <si>
    <t>BB</t>
  </si>
  <si>
    <t>Stakes</t>
  </si>
  <si>
    <t>BC</t>
  </si>
  <si>
    <t>Warren Park</t>
  </si>
  <si>
    <t>BD</t>
  </si>
  <si>
    <t>Waterloo</t>
  </si>
  <si>
    <t>CA</t>
  </si>
  <si>
    <t>CB</t>
  </si>
  <si>
    <t>CC</t>
  </si>
  <si>
    <t>CD</t>
  </si>
  <si>
    <t>CE</t>
  </si>
  <si>
    <t>DA</t>
  </si>
  <si>
    <t>DB</t>
  </si>
  <si>
    <t>DC</t>
  </si>
  <si>
    <t>DD</t>
  </si>
  <si>
    <t>DE</t>
  </si>
  <si>
    <t>EA</t>
  </si>
  <si>
    <t>EB</t>
  </si>
  <si>
    <t>EC</t>
  </si>
  <si>
    <t>ED</t>
  </si>
  <si>
    <t>EE</t>
  </si>
  <si>
    <t>FA</t>
  </si>
  <si>
    <t>FB</t>
  </si>
  <si>
    <t>GA</t>
  </si>
  <si>
    <t>GB</t>
  </si>
  <si>
    <t>GC</t>
  </si>
  <si>
    <t>GD</t>
  </si>
  <si>
    <t>HA</t>
  </si>
  <si>
    <t>HB</t>
  </si>
  <si>
    <t>HC</t>
  </si>
  <si>
    <t>JA</t>
  </si>
  <si>
    <t>JB</t>
  </si>
  <si>
    <t>JC</t>
  </si>
  <si>
    <t>KA</t>
  </si>
  <si>
    <t>KB</t>
  </si>
  <si>
    <t>KC</t>
  </si>
  <si>
    <t>KD</t>
  </si>
  <si>
    <t>KE</t>
  </si>
  <si>
    <t>KF</t>
  </si>
  <si>
    <t>LA</t>
  </si>
  <si>
    <t>LB</t>
  </si>
  <si>
    <t>LC</t>
  </si>
  <si>
    <t>LD</t>
  </si>
  <si>
    <t>LE</t>
  </si>
  <si>
    <t>LF</t>
  </si>
  <si>
    <t>MA</t>
  </si>
  <si>
    <t>MB</t>
  </si>
  <si>
    <t>MC</t>
  </si>
  <si>
    <t>MD</t>
  </si>
  <si>
    <t>ME</t>
  </si>
  <si>
    <t>MF</t>
  </si>
  <si>
    <t>NA</t>
  </si>
  <si>
    <t>NB</t>
  </si>
  <si>
    <t>NC</t>
  </si>
  <si>
    <t>ND</t>
  </si>
  <si>
    <t>NE</t>
  </si>
  <si>
    <t>PA</t>
  </si>
  <si>
    <t>PB</t>
  </si>
  <si>
    <t>PC</t>
  </si>
  <si>
    <t>PD</t>
  </si>
  <si>
    <t>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</si>
</sst>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Arial"/>
      <family val="2"/>
    </font>
    <font>
      <sz val="12"/>
      <name val="Arial"/>
    </font>
    <font>
      <b/>
      <sz val="14"/>
      <name val="Arial"/>
      <family val="2"/>
    </font>
    <font>
      <b/>
      <sz val="12"/>
      <name val="Arial"/>
      <family val="2"/>
    </font>
    <font>
      <b/>
      <i/>
      <sz val="14"/>
      <color indexed="53"/>
      <name val="Arial"/>
      <family val="2"/>
    </font>
    <font>
      <sz val="12"/>
      <name val="Arial"/>
      <family val="2"/>
    </font>
    <font>
      <b/>
      <sz val="12"/>
      <color indexed="1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sz val="11"/>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9"/>
        <bgColor indexed="9"/>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3">
    <xf numFmtId="0" fontId="0" fillId="0" borderId="0"/>
    <xf numFmtId="0" fontId="2" fillId="0" borderId="0">
      <alignment vertical="top"/>
    </xf>
    <xf numFmtId="0" fontId="13" fillId="0" borderId="0"/>
  </cellStyleXfs>
  <cellXfs count="64">
    <xf numFmtId="0" fontId="0" fillId="0" borderId="0" xfId="0"/>
    <xf numFmtId="0" fontId="3" fillId="2" borderId="0" xfId="1" applyFont="1" applyFill="1" applyAlignment="1">
      <alignment vertical="center"/>
    </xf>
    <xf numFmtId="0" fontId="3" fillId="2" borderId="0" xfId="1" applyFont="1" applyFill="1" applyAlignment="1">
      <alignment horizontal="left" vertical="center"/>
    </xf>
    <xf numFmtId="0" fontId="4" fillId="3" borderId="0" xfId="1" applyFont="1" applyFill="1" applyAlignment="1">
      <alignment vertical="center" wrapText="1"/>
    </xf>
    <xf numFmtId="0" fontId="3" fillId="2" borderId="0" xfId="1" applyFont="1" applyFill="1" applyAlignment="1">
      <alignment horizontal="center" vertical="center"/>
    </xf>
    <xf numFmtId="0" fontId="5" fillId="2" borderId="0" xfId="1" applyFont="1" applyFill="1" applyAlignment="1">
      <alignment vertical="center"/>
    </xf>
    <xf numFmtId="0" fontId="6" fillId="2" borderId="0" xfId="1" applyFont="1" applyFill="1" applyAlignment="1">
      <alignment vertical="center"/>
    </xf>
    <xf numFmtId="0" fontId="6" fillId="2" borderId="0" xfId="1" applyFont="1" applyFill="1" applyAlignment="1">
      <alignment horizontal="left" vertical="center"/>
    </xf>
    <xf numFmtId="0" fontId="7" fillId="2" borderId="0" xfId="1" applyFont="1" applyFill="1" applyAlignment="1">
      <alignment horizontal="right" vertical="center"/>
    </xf>
    <xf numFmtId="0" fontId="4" fillId="2" borderId="0" xfId="1" applyFont="1" applyFill="1" applyAlignment="1">
      <alignment horizontal="center" vertical="center"/>
    </xf>
    <xf numFmtId="0" fontId="7" fillId="2" borderId="1" xfId="1" applyFont="1" applyFill="1" applyBorder="1" applyAlignment="1">
      <alignment horizontal="right" vertical="center"/>
    </xf>
    <xf numFmtId="0" fontId="4" fillId="2" borderId="2" xfId="1" applyFont="1" applyFill="1" applyBorder="1" applyAlignment="1">
      <alignment horizontal="center" vertical="center"/>
    </xf>
    <xf numFmtId="0" fontId="6" fillId="2" borderId="0" xfId="1" applyFont="1" applyFill="1" applyAlignment="1">
      <alignment horizontal="center" vertical="center"/>
    </xf>
    <xf numFmtId="0" fontId="8" fillId="2" borderId="3" xfId="1" applyFont="1" applyFill="1" applyBorder="1" applyAlignment="1">
      <alignment horizontal="right" vertical="center"/>
    </xf>
    <xf numFmtId="3" fontId="9" fillId="2" borderId="0" xfId="1" applyNumberFormat="1" applyFont="1" applyFill="1" applyAlignment="1">
      <alignment horizontal="center" vertical="center"/>
    </xf>
    <xf numFmtId="0" fontId="8" fillId="2" borderId="0" xfId="1" applyFont="1" applyFill="1" applyAlignment="1">
      <alignment horizontal="right" vertical="center"/>
    </xf>
    <xf numFmtId="0" fontId="4" fillId="2" borderId="0" xfId="1" applyFont="1" applyFill="1" applyAlignment="1">
      <alignment horizontal="left" vertical="center" wrapText="1"/>
    </xf>
    <xf numFmtId="0" fontId="10" fillId="2" borderId="0" xfId="1" applyFont="1" applyFill="1" applyAlignment="1">
      <alignment horizontal="right" vertical="center"/>
    </xf>
    <xf numFmtId="0" fontId="2" fillId="2" borderId="0" xfId="1" applyFill="1" applyAlignment="1">
      <alignment vertical="center"/>
    </xf>
    <xf numFmtId="0" fontId="2" fillId="2" borderId="0" xfId="1" applyFill="1" applyAlignment="1">
      <alignment horizontal="center" vertical="center"/>
    </xf>
    <xf numFmtId="0" fontId="2" fillId="2" borderId="0" xfId="1" applyFill="1" applyAlignment="1">
      <alignment horizontal="left" vertical="center"/>
    </xf>
    <xf numFmtId="0" fontId="11" fillId="2" borderId="0" xfId="1" applyFont="1" applyFill="1" applyAlignment="1">
      <alignment vertical="center"/>
    </xf>
    <xf numFmtId="0" fontId="12" fillId="4" borderId="4" xfId="1" applyFont="1" applyFill="1" applyBorder="1" applyAlignment="1">
      <alignment horizontal="center" vertical="center"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4" fillId="2" borderId="0" xfId="1" applyFont="1" applyFill="1" applyAlignment="1">
      <alignment vertical="center" wrapText="1"/>
    </xf>
    <xf numFmtId="0" fontId="4" fillId="2" borderId="9" xfId="1" applyFont="1" applyFill="1" applyBorder="1" applyAlignment="1">
      <alignment horizontal="center" vertical="center" wrapText="1"/>
    </xf>
    <xf numFmtId="0" fontId="4" fillId="2" borderId="9" xfId="1" applyFont="1" applyFill="1" applyBorder="1" applyAlignment="1">
      <alignment horizontal="left" vertical="center" wrapText="1"/>
    </xf>
    <xf numFmtId="0" fontId="4" fillId="2" borderId="10" xfId="1" applyFont="1" applyFill="1" applyBorder="1" applyAlignment="1">
      <alignment vertical="center"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2" xfId="1" applyFont="1" applyFill="1" applyBorder="1" applyAlignment="1">
      <alignment horizontal="left" vertical="center" wrapText="1"/>
    </xf>
    <xf numFmtId="0" fontId="8" fillId="2" borderId="12" xfId="1" applyFont="1" applyFill="1" applyBorder="1" applyAlignment="1">
      <alignment horizontal="center" vertical="center" wrapText="1"/>
    </xf>
    <xf numFmtId="0" fontId="4" fillId="2" borderId="12" xfId="1" applyFont="1" applyFill="1" applyBorder="1" applyAlignment="1">
      <alignment vertical="center" wrapText="1"/>
    </xf>
    <xf numFmtId="0" fontId="4" fillId="2" borderId="3" xfId="1" applyFont="1" applyFill="1" applyBorder="1" applyAlignment="1">
      <alignment vertical="center" wrapText="1"/>
    </xf>
    <xf numFmtId="0" fontId="10" fillId="0" borderId="0" xfId="1" applyFont="1" applyAlignment="1">
      <alignment horizontal="center" vertical="center" wrapText="1"/>
    </xf>
    <xf numFmtId="0" fontId="10" fillId="0" borderId="0" xfId="1" applyFont="1" applyAlignment="1">
      <alignment horizontal="left" vertical="center" wrapText="1"/>
    </xf>
    <xf numFmtId="0" fontId="4" fillId="2" borderId="13" xfId="1" applyFont="1" applyFill="1" applyBorder="1" applyAlignment="1">
      <alignment vertical="center" wrapText="1"/>
    </xf>
    <xf numFmtId="0" fontId="6" fillId="0" borderId="0" xfId="1" applyFont="1" applyAlignment="1" applyProtection="1">
      <alignment vertical="center"/>
      <protection locked="0"/>
    </xf>
    <xf numFmtId="0" fontId="6" fillId="0" borderId="0" xfId="1" applyFont="1" applyAlignment="1" applyProtection="1">
      <alignment horizontal="center" vertical="center" wrapText="1"/>
      <protection locked="0"/>
    </xf>
    <xf numFmtId="3" fontId="2" fillId="0" borderId="0" xfId="1" applyNumberFormat="1" applyAlignment="1">
      <alignment horizontal="center" vertical="center"/>
    </xf>
    <xf numFmtId="9" fontId="2" fillId="0" borderId="0" xfId="1" applyNumberFormat="1" applyAlignment="1">
      <alignment horizontal="center" vertical="center"/>
    </xf>
    <xf numFmtId="0" fontId="4" fillId="2" borderId="14" xfId="1" applyFont="1" applyFill="1" applyBorder="1" applyAlignment="1">
      <alignment vertical="center" wrapText="1"/>
    </xf>
    <xf numFmtId="1" fontId="4" fillId="2" borderId="0" xfId="1" applyNumberFormat="1" applyFont="1" applyFill="1" applyAlignment="1">
      <alignment vertical="center" wrapText="1"/>
    </xf>
    <xf numFmtId="0" fontId="6" fillId="0" borderId="0" xfId="1" applyFont="1" applyAlignment="1" applyProtection="1">
      <alignment vertical="center" wrapText="1"/>
      <protection locked="0"/>
    </xf>
    <xf numFmtId="0" fontId="4" fillId="2" borderId="15" xfId="1" applyFont="1" applyFill="1" applyBorder="1" applyAlignment="1">
      <alignment horizontal="center" vertical="center" wrapText="1"/>
    </xf>
    <xf numFmtId="0" fontId="4" fillId="2" borderId="15" xfId="1" applyFont="1" applyFill="1" applyBorder="1" applyAlignment="1">
      <alignment horizontal="left" vertical="center" wrapText="1"/>
    </xf>
    <xf numFmtId="0" fontId="8" fillId="2" borderId="15" xfId="1" applyFont="1" applyFill="1" applyBorder="1" applyAlignment="1">
      <alignment horizontal="center" vertical="center" wrapText="1"/>
    </xf>
    <xf numFmtId="0" fontId="2" fillId="2" borderId="3" xfId="1" applyFill="1" applyBorder="1" applyAlignment="1">
      <alignment vertical="center"/>
    </xf>
    <xf numFmtId="0" fontId="6" fillId="0" borderId="0" xfId="1" applyFont="1" applyAlignment="1" applyProtection="1">
      <alignment horizontal="center" vertical="center"/>
      <protection locked="0"/>
    </xf>
    <xf numFmtId="0" fontId="6" fillId="0" borderId="0" xfId="1" applyFont="1" applyAlignment="1" applyProtection="1">
      <alignment horizontal="left" vertical="center"/>
      <protection locked="0"/>
    </xf>
    <xf numFmtId="0" fontId="2" fillId="0" borderId="0" xfId="1" applyAlignment="1" applyProtection="1">
      <alignment horizontal="left" vertical="center"/>
      <protection locked="0"/>
    </xf>
    <xf numFmtId="1" fontId="6" fillId="0" borderId="0" xfId="1" applyNumberFormat="1" applyFont="1" applyAlignment="1" applyProtection="1">
      <alignment horizontal="center" vertical="center"/>
      <protection locked="0"/>
    </xf>
    <xf numFmtId="0" fontId="2" fillId="2" borderId="13" xfId="1" applyFill="1" applyBorder="1" applyAlignment="1">
      <alignment vertical="center"/>
    </xf>
    <xf numFmtId="0" fontId="2" fillId="2" borderId="14" xfId="1" applyFill="1" applyBorder="1" applyAlignment="1">
      <alignment vertical="center"/>
    </xf>
    <xf numFmtId="1" fontId="2" fillId="2" borderId="0" xfId="1" applyNumberFormat="1" applyFill="1" applyAlignment="1">
      <alignment vertical="center"/>
    </xf>
    <xf numFmtId="0" fontId="2" fillId="0" borderId="0" xfId="1" applyAlignment="1" applyProtection="1">
      <alignment horizontal="center" vertical="center"/>
      <protection locked="0"/>
    </xf>
    <xf numFmtId="0" fontId="2" fillId="0" borderId="0" xfId="1" applyAlignment="1" applyProtection="1">
      <alignment vertical="center"/>
      <protection locked="0"/>
    </xf>
    <xf numFmtId="0" fontId="1" fillId="0" borderId="0" xfId="2" applyFont="1" applyAlignment="1">
      <alignment horizontal="center" vertical="center"/>
    </xf>
    <xf numFmtId="0" fontId="4" fillId="2" borderId="0" xfId="1" applyFont="1" applyFill="1" applyAlignment="1">
      <alignment horizontal="left" vertical="center" wrapText="1"/>
    </xf>
    <xf numFmtId="0" fontId="10" fillId="2" borderId="0" xfId="1" applyFont="1" applyFill="1" applyAlignment="1">
      <alignment horizontal="left"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8" xfId="1" applyFont="1" applyFill="1" applyBorder="1" applyAlignment="1">
      <alignment horizontal="center" vertical="center" wrapText="1"/>
    </xf>
  </cellXfs>
  <cellStyles count="3">
    <cellStyle name="Normal" xfId="0" builtinId="0"/>
    <cellStyle name="Normal 2" xfId="1" xr:uid="{F6606D04-F3A5-4A0C-8B53-05DDDFAB341F}"/>
    <cellStyle name="Normal 2 2" xfId="2" xr:uid="{00FF317C-E098-421A-832C-08267BC954E4}"/>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D3FA-49E7-43E7-80FD-FD8D5251535B}">
  <sheetPr>
    <pageSetUpPr fitToPage="1"/>
  </sheetPr>
  <dimension ref="A2:T91"/>
  <sheetViews>
    <sheetView tabSelected="1" zoomScale="72" workbookViewId="0">
      <selection activeCell="M4" sqref="M4"/>
    </sheetView>
  </sheetViews>
  <sheetFormatPr defaultColWidth="10.453125" defaultRowHeight="15.5" x14ac:dyDescent="0.35"/>
  <cols>
    <col min="1" max="1" width="3.26953125" style="18" customWidth="1"/>
    <col min="2" max="2" width="11.6328125" style="19" customWidth="1"/>
    <col min="3" max="6" width="27.1796875" style="20" customWidth="1"/>
    <col min="7" max="7" width="28.08984375" style="20" customWidth="1"/>
    <col min="8" max="8" width="14.453125" style="19" customWidth="1"/>
    <col min="9" max="9" width="14.453125" style="21" customWidth="1"/>
    <col min="10" max="10" width="3.26953125" style="18" customWidth="1"/>
    <col min="11" max="11" width="30.453125" style="18" customWidth="1"/>
    <col min="12" max="16" width="15.1796875" style="19" customWidth="1"/>
    <col min="17" max="17" width="10.453125" style="18"/>
    <col min="18" max="18" width="14.26953125" style="18" bestFit="1" customWidth="1"/>
    <col min="19" max="16384" width="10.453125" style="18"/>
  </cols>
  <sheetData>
    <row r="2" spans="1:20" s="1" customFormat="1" ht="18" x14ac:dyDescent="0.35">
      <c r="B2" s="2" t="s">
        <v>0</v>
      </c>
      <c r="C2" s="2"/>
      <c r="D2" s="2"/>
      <c r="E2" s="2"/>
      <c r="F2" s="2"/>
      <c r="G2" s="3"/>
      <c r="H2" s="4"/>
      <c r="I2" s="5"/>
      <c r="L2" s="4"/>
      <c r="M2" s="4"/>
      <c r="N2" s="4"/>
      <c r="O2" s="4"/>
      <c r="P2" s="4"/>
    </row>
    <row r="3" spans="1:20" s="6" customFormat="1" x14ac:dyDescent="0.35">
      <c r="B3" s="7"/>
      <c r="C3" s="7"/>
      <c r="D3" s="7"/>
      <c r="E3" s="7"/>
      <c r="F3" s="7"/>
      <c r="G3" s="8"/>
      <c r="H3" s="9"/>
      <c r="I3" s="9"/>
      <c r="K3" s="10" t="s">
        <v>1</v>
      </c>
      <c r="L3" s="11">
        <v>2021</v>
      </c>
      <c r="M3" s="11">
        <v>2027</v>
      </c>
      <c r="N3" s="12"/>
      <c r="O3" s="12"/>
      <c r="P3" s="12"/>
    </row>
    <row r="4" spans="1:20" s="6" customFormat="1" ht="15" customHeight="1" x14ac:dyDescent="0.35">
      <c r="B4" s="59" t="s">
        <v>2</v>
      </c>
      <c r="C4" s="59"/>
      <c r="D4" s="59"/>
      <c r="E4" s="59"/>
      <c r="F4" s="59"/>
      <c r="K4" s="13" t="s">
        <v>3</v>
      </c>
      <c r="L4" s="14">
        <f>SUM(L14:L91)</f>
        <v>38</v>
      </c>
      <c r="M4" s="14">
        <v>38</v>
      </c>
      <c r="N4" s="12"/>
      <c r="O4" s="12"/>
      <c r="P4" s="12"/>
    </row>
    <row r="5" spans="1:20" s="6" customFormat="1" ht="15" customHeight="1" x14ac:dyDescent="0.35">
      <c r="B5" s="59"/>
      <c r="C5" s="59"/>
      <c r="D5" s="59"/>
      <c r="E5" s="59"/>
      <c r="F5" s="59"/>
      <c r="G5" s="15"/>
      <c r="H5" s="14"/>
      <c r="I5" s="14"/>
      <c r="K5" s="13" t="s">
        <v>4</v>
      </c>
      <c r="L5" s="14">
        <f>SUM(H20:H91)</f>
        <v>97073</v>
      </c>
      <c r="M5" s="14">
        <f>SUM(I20:I91)</f>
        <v>100655.59619732077</v>
      </c>
      <c r="N5" s="12"/>
      <c r="O5" s="12"/>
      <c r="P5" s="12"/>
    </row>
    <row r="6" spans="1:20" s="6" customFormat="1" ht="15.75" customHeight="1" x14ac:dyDescent="0.35">
      <c r="B6" s="59"/>
      <c r="C6" s="59"/>
      <c r="D6" s="59"/>
      <c r="E6" s="59"/>
      <c r="F6" s="59"/>
      <c r="K6" s="13" t="s">
        <v>5</v>
      </c>
      <c r="L6" s="14">
        <f>L5/L4</f>
        <v>2554.5526315789475</v>
      </c>
      <c r="M6" s="14">
        <f>M5/M4</f>
        <v>2648.8314788768625</v>
      </c>
      <c r="N6" s="12"/>
      <c r="O6" s="12"/>
      <c r="P6" s="12"/>
    </row>
    <row r="7" spans="1:20" s="6" customFormat="1" ht="15.75" customHeight="1" x14ac:dyDescent="0.35">
      <c r="B7" s="16"/>
      <c r="C7" s="16"/>
      <c r="D7" s="16"/>
      <c r="E7" s="16"/>
      <c r="F7" s="16"/>
      <c r="K7" s="15"/>
      <c r="L7" s="14"/>
      <c r="M7" s="14"/>
      <c r="N7" s="12"/>
      <c r="O7" s="12"/>
      <c r="P7" s="12"/>
    </row>
    <row r="8" spans="1:20" s="6" customFormat="1" ht="15.75" customHeight="1" x14ac:dyDescent="0.35">
      <c r="B8" s="60" t="s">
        <v>6</v>
      </c>
      <c r="C8" s="60"/>
      <c r="D8" s="60"/>
      <c r="E8" s="60"/>
      <c r="F8" s="60"/>
      <c r="K8" s="15"/>
      <c r="L8" s="14"/>
      <c r="M8" s="14"/>
      <c r="N8" s="12"/>
      <c r="O8" s="12"/>
      <c r="P8" s="17" t="s">
        <v>7</v>
      </c>
    </row>
    <row r="9" spans="1:20" x14ac:dyDescent="0.35">
      <c r="L9" s="18"/>
      <c r="M9" s="18"/>
    </row>
    <row r="10" spans="1:20" ht="51" customHeight="1" x14ac:dyDescent="0.35">
      <c r="B10" s="22" t="s">
        <v>8</v>
      </c>
      <c r="C10" s="22" t="s">
        <v>9</v>
      </c>
      <c r="D10" s="22" t="s">
        <v>10</v>
      </c>
      <c r="E10" s="22" t="s">
        <v>11</v>
      </c>
      <c r="F10" s="22" t="s">
        <v>12</v>
      </c>
      <c r="G10" s="22" t="s">
        <v>13</v>
      </c>
      <c r="H10" s="22" t="s">
        <v>14</v>
      </c>
      <c r="I10" s="22" t="s">
        <v>15</v>
      </c>
      <c r="J10" s="23"/>
      <c r="K10" s="22" t="s">
        <v>16</v>
      </c>
      <c r="L10" s="24" t="s">
        <v>17</v>
      </c>
      <c r="M10" s="61" t="s">
        <v>18</v>
      </c>
      <c r="N10" s="62"/>
      <c r="O10" s="62"/>
      <c r="P10" s="63"/>
    </row>
    <row r="11" spans="1:20" ht="16" thickBot="1" x14ac:dyDescent="0.4"/>
    <row r="12" spans="1:20" s="25" customFormat="1" ht="47" thickBot="1" x14ac:dyDescent="0.4">
      <c r="B12" s="26" t="s">
        <v>19</v>
      </c>
      <c r="C12" s="27" t="s">
        <v>20</v>
      </c>
      <c r="D12" s="27" t="s">
        <v>21</v>
      </c>
      <c r="E12" s="27" t="s">
        <v>22</v>
      </c>
      <c r="F12" s="27" t="s">
        <v>23</v>
      </c>
      <c r="G12" s="27" t="s">
        <v>24</v>
      </c>
      <c r="H12" s="26" t="s">
        <v>25</v>
      </c>
      <c r="I12" s="26" t="s">
        <v>26</v>
      </c>
      <c r="K12" s="28" t="s">
        <v>27</v>
      </c>
      <c r="L12" s="26" t="s">
        <v>28</v>
      </c>
      <c r="M12" s="29" t="s">
        <v>25</v>
      </c>
      <c r="N12" s="26" t="s">
        <v>29</v>
      </c>
      <c r="O12" s="29" t="s">
        <v>26</v>
      </c>
      <c r="P12" s="26" t="s">
        <v>30</v>
      </c>
    </row>
    <row r="13" spans="1:20" s="25" customFormat="1" x14ac:dyDescent="0.35">
      <c r="B13" s="30"/>
      <c r="C13" s="31"/>
      <c r="D13" s="31"/>
      <c r="E13" s="31"/>
      <c r="F13" s="31"/>
      <c r="G13" s="31"/>
      <c r="H13" s="30"/>
      <c r="I13" s="32"/>
      <c r="K13" s="33"/>
      <c r="L13" s="30"/>
      <c r="M13" s="30"/>
      <c r="N13" s="30"/>
      <c r="O13" s="30"/>
      <c r="P13" s="30"/>
    </row>
    <row r="14" spans="1:20" s="25" customFormat="1" x14ac:dyDescent="0.35">
      <c r="A14" s="34"/>
      <c r="B14" s="35" t="s">
        <v>31</v>
      </c>
      <c r="C14" s="36" t="s">
        <v>32</v>
      </c>
      <c r="D14" s="36" t="s">
        <v>33</v>
      </c>
      <c r="E14" s="36"/>
      <c r="F14" s="36" t="s">
        <v>34</v>
      </c>
      <c r="G14" s="36" t="s">
        <v>35</v>
      </c>
      <c r="H14" s="35">
        <v>480</v>
      </c>
      <c r="I14" s="35">
        <v>502</v>
      </c>
      <c r="J14" s="37"/>
      <c r="K14" s="38" t="s">
        <v>36</v>
      </c>
      <c r="L14" s="39">
        <v>2</v>
      </c>
      <c r="M14" s="40">
        <f t="shared" ref="M14:M45" si="0">IF(K14="",0,(SUMIF($G$20:$G$91,K14,$H$20:$H$91)))</f>
        <v>4623</v>
      </c>
      <c r="N14" s="41">
        <f t="shared" ref="N14:N45" si="1">IF(K14="",-1,(-($L$6-(M14/L14))/$L$6))</f>
        <v>-9.5144890958350978E-2</v>
      </c>
      <c r="O14" s="40">
        <f t="shared" ref="O14:O45" si="2">IF(K14="",0,(SUMIF($G$19:$G$91,K14,$I$19:$I$91)))</f>
        <v>4593.7003563777798</v>
      </c>
      <c r="P14" s="41">
        <f t="shared" ref="P14:P45" si="3">IF(K14="",-1,(-($M$6-(O14/L14))/$M$6))</f>
        <v>-0.13288172671415741</v>
      </c>
      <c r="Q14" s="42"/>
      <c r="R14" s="43"/>
    </row>
    <row r="15" spans="1:20" s="25" customFormat="1" x14ac:dyDescent="0.35">
      <c r="A15" s="34"/>
      <c r="B15" s="35" t="s">
        <v>37</v>
      </c>
      <c r="C15" s="36" t="s">
        <v>38</v>
      </c>
      <c r="D15" s="36" t="s">
        <v>39</v>
      </c>
      <c r="E15" s="36"/>
      <c r="F15" s="36" t="s">
        <v>34</v>
      </c>
      <c r="G15" s="36" t="s">
        <v>35</v>
      </c>
      <c r="H15" s="35">
        <v>67</v>
      </c>
      <c r="I15" s="35">
        <v>68</v>
      </c>
      <c r="J15" s="37"/>
      <c r="K15" s="44" t="s">
        <v>40</v>
      </c>
      <c r="L15" s="39">
        <v>2</v>
      </c>
      <c r="M15" s="40">
        <f t="shared" si="0"/>
        <v>4954</v>
      </c>
      <c r="N15" s="41">
        <f t="shared" si="1"/>
        <v>-3.0358596108083662E-2</v>
      </c>
      <c r="O15" s="40">
        <f t="shared" si="2"/>
        <v>4922.6025449914605</v>
      </c>
      <c r="P15" s="41">
        <f t="shared" si="3"/>
        <v>-7.0797333796654913E-2</v>
      </c>
      <c r="Q15" s="42"/>
      <c r="R15" s="43"/>
      <c r="T15" s="43"/>
    </row>
    <row r="16" spans="1:20" s="25" customFormat="1" x14ac:dyDescent="0.35">
      <c r="A16" s="34"/>
      <c r="B16" s="35" t="s">
        <v>41</v>
      </c>
      <c r="C16" s="36" t="s">
        <v>42</v>
      </c>
      <c r="D16" s="36" t="s">
        <v>43</v>
      </c>
      <c r="E16" s="36"/>
      <c r="F16" s="36"/>
      <c r="G16" s="36" t="s">
        <v>35</v>
      </c>
      <c r="H16" s="35">
        <v>893</v>
      </c>
      <c r="I16" s="35">
        <v>897</v>
      </c>
      <c r="J16" s="37"/>
      <c r="K16" s="44" t="s">
        <v>44</v>
      </c>
      <c r="L16" s="39">
        <v>3</v>
      </c>
      <c r="M16" s="40">
        <f t="shared" si="0"/>
        <v>7492</v>
      </c>
      <c r="N16" s="41">
        <f t="shared" si="1"/>
        <v>-2.2398950617919845E-2</v>
      </c>
      <c r="O16" s="40">
        <f t="shared" si="2"/>
        <v>8186.7828760970224</v>
      </c>
      <c r="P16" s="41">
        <f t="shared" si="3"/>
        <v>3.0238294556501264E-2</v>
      </c>
      <c r="Q16" s="42"/>
      <c r="R16" s="43"/>
      <c r="T16" s="43"/>
    </row>
    <row r="17" spans="1:20" s="25" customFormat="1" x14ac:dyDescent="0.35">
      <c r="A17" s="34"/>
      <c r="B17" s="35" t="s">
        <v>45</v>
      </c>
      <c r="C17" s="36" t="s">
        <v>46</v>
      </c>
      <c r="D17" s="36" t="s">
        <v>47</v>
      </c>
      <c r="E17" s="36" t="s">
        <v>48</v>
      </c>
      <c r="F17" s="36"/>
      <c r="G17" s="36" t="s">
        <v>35</v>
      </c>
      <c r="H17" s="35">
        <v>759</v>
      </c>
      <c r="I17" s="35">
        <v>780</v>
      </c>
      <c r="J17" s="37"/>
      <c r="K17" s="44" t="s">
        <v>49</v>
      </c>
      <c r="L17" s="39">
        <v>2</v>
      </c>
      <c r="M17" s="40">
        <f t="shared" si="0"/>
        <v>4988</v>
      </c>
      <c r="N17" s="41">
        <f t="shared" si="1"/>
        <v>-2.3703810534340192E-2</v>
      </c>
      <c r="O17" s="40">
        <f t="shared" si="2"/>
        <v>5278.3336130388861</v>
      </c>
      <c r="P17" s="41">
        <f t="shared" si="3"/>
        <v>-3.6486550520448426E-3</v>
      </c>
      <c r="Q17" s="42"/>
      <c r="R17" s="43"/>
      <c r="T17" s="43"/>
    </row>
    <row r="18" spans="1:20" s="25" customFormat="1" x14ac:dyDescent="0.35">
      <c r="A18" s="34"/>
      <c r="B18" s="35" t="s">
        <v>50</v>
      </c>
      <c r="C18" s="36" t="s">
        <v>51</v>
      </c>
      <c r="D18" s="36" t="s">
        <v>47</v>
      </c>
      <c r="E18" s="36" t="s">
        <v>52</v>
      </c>
      <c r="F18" s="36"/>
      <c r="G18" s="36" t="s">
        <v>35</v>
      </c>
      <c r="H18" s="35">
        <v>803</v>
      </c>
      <c r="I18" s="35">
        <v>824</v>
      </c>
      <c r="J18" s="37"/>
      <c r="K18" s="38" t="s">
        <v>53</v>
      </c>
      <c r="L18" s="39">
        <v>3</v>
      </c>
      <c r="M18" s="40">
        <f t="shared" si="0"/>
        <v>7453</v>
      </c>
      <c r="N18" s="41">
        <f t="shared" si="1"/>
        <v>-2.7487904291958968E-2</v>
      </c>
      <c r="O18" s="40">
        <f t="shared" si="2"/>
        <v>7548.851742894657</v>
      </c>
      <c r="P18" s="41">
        <f t="shared" si="3"/>
        <v>-5.0040014110239096E-2</v>
      </c>
      <c r="Q18" s="42"/>
      <c r="R18" s="43"/>
      <c r="T18" s="43"/>
    </row>
    <row r="19" spans="1:20" s="25" customFormat="1" x14ac:dyDescent="0.35">
      <c r="B19" s="45"/>
      <c r="C19" s="46"/>
      <c r="D19" s="46"/>
      <c r="E19" s="46"/>
      <c r="F19" s="46"/>
      <c r="G19" s="46"/>
      <c r="H19" s="45"/>
      <c r="I19" s="47"/>
      <c r="J19" s="34"/>
      <c r="K19" s="44" t="s">
        <v>54</v>
      </c>
      <c r="L19" s="39">
        <v>3</v>
      </c>
      <c r="M19" s="40">
        <f t="shared" si="0"/>
        <v>8353</v>
      </c>
      <c r="N19" s="41">
        <f t="shared" si="1"/>
        <v>8.9949488185866996E-2</v>
      </c>
      <c r="O19" s="40">
        <f t="shared" si="2"/>
        <v>8682.8190469609181</v>
      </c>
      <c r="P19" s="41">
        <f t="shared" si="3"/>
        <v>9.2660306529144393E-2</v>
      </c>
      <c r="Q19" s="42"/>
      <c r="R19" s="43"/>
      <c r="T19" s="43"/>
    </row>
    <row r="20" spans="1:20" x14ac:dyDescent="0.35">
      <c r="A20" s="48"/>
      <c r="B20" s="49" t="s">
        <v>55</v>
      </c>
      <c r="C20" s="50"/>
      <c r="D20" s="51"/>
      <c r="E20" s="51"/>
      <c r="F20" s="51"/>
      <c r="G20" s="50" t="s">
        <v>56</v>
      </c>
      <c r="H20">
        <v>514</v>
      </c>
      <c r="I20" s="52">
        <v>510.7423714423922</v>
      </c>
      <c r="J20" s="53"/>
      <c r="K20" s="38" t="s">
        <v>57</v>
      </c>
      <c r="L20" s="39">
        <v>3</v>
      </c>
      <c r="M20" s="40">
        <f t="shared" si="0"/>
        <v>7747</v>
      </c>
      <c r="N20" s="41">
        <f t="shared" si="1"/>
        <v>1.0874977250797512E-2</v>
      </c>
      <c r="O20" s="40">
        <f t="shared" si="2"/>
        <v>8150.4148395312804</v>
      </c>
      <c r="P20" s="41">
        <f t="shared" si="3"/>
        <v>2.5661680697930192E-2</v>
      </c>
      <c r="Q20" s="54"/>
      <c r="R20" s="43"/>
      <c r="T20" s="55"/>
    </row>
    <row r="21" spans="1:20" x14ac:dyDescent="0.35">
      <c r="A21" s="48"/>
      <c r="B21" s="49" t="s">
        <v>58</v>
      </c>
      <c r="C21" s="50"/>
      <c r="D21" s="51"/>
      <c r="E21" s="51"/>
      <c r="F21" s="51"/>
      <c r="G21" s="50" t="s">
        <v>56</v>
      </c>
      <c r="H21">
        <v>2353</v>
      </c>
      <c r="I21" s="52">
        <v>2364.9160389745007</v>
      </c>
      <c r="J21" s="53"/>
      <c r="K21" s="44" t="s">
        <v>56</v>
      </c>
      <c r="L21" s="39">
        <v>3</v>
      </c>
      <c r="M21" s="40">
        <f t="shared" si="0"/>
        <v>7644</v>
      </c>
      <c r="N21" s="41">
        <f t="shared" si="1"/>
        <v>-2.5650798883315178E-3</v>
      </c>
      <c r="O21" s="40">
        <f t="shared" si="2"/>
        <v>7622.3827457871412</v>
      </c>
      <c r="P21" s="41">
        <f t="shared" si="3"/>
        <v>-4.0786751117499534E-2</v>
      </c>
      <c r="Q21" s="54"/>
      <c r="R21" s="43"/>
      <c r="T21" s="55"/>
    </row>
    <row r="22" spans="1:20" x14ac:dyDescent="0.35">
      <c r="A22" s="48"/>
      <c r="B22" s="49" t="s">
        <v>59</v>
      </c>
      <c r="C22" s="50"/>
      <c r="D22" s="51"/>
      <c r="E22" s="51"/>
      <c r="F22" s="51"/>
      <c r="G22" s="50" t="s">
        <v>56</v>
      </c>
      <c r="H22">
        <v>2739</v>
      </c>
      <c r="I22" s="52">
        <v>2721.6407692231755</v>
      </c>
      <c r="J22" s="53"/>
      <c r="K22" s="44" t="s">
        <v>60</v>
      </c>
      <c r="L22" s="39">
        <v>3</v>
      </c>
      <c r="M22" s="40">
        <f t="shared" si="0"/>
        <v>7026</v>
      </c>
      <c r="N22" s="41">
        <f t="shared" si="1"/>
        <v>-8.3205422723105341E-2</v>
      </c>
      <c r="O22" s="40">
        <f t="shared" si="2"/>
        <v>7543.088502127408</v>
      </c>
      <c r="P22" s="41">
        <f t="shared" si="3"/>
        <v>-5.0765269858318654E-2</v>
      </c>
      <c r="Q22" s="54"/>
      <c r="R22" s="43"/>
      <c r="T22" s="55"/>
    </row>
    <row r="23" spans="1:20" x14ac:dyDescent="0.35">
      <c r="A23" s="48"/>
      <c r="B23" s="49" t="s">
        <v>61</v>
      </c>
      <c r="C23" s="50"/>
      <c r="D23" s="51"/>
      <c r="E23" s="51"/>
      <c r="F23" s="51"/>
      <c r="G23" s="50" t="s">
        <v>56</v>
      </c>
      <c r="H23">
        <v>2038</v>
      </c>
      <c r="I23" s="52">
        <v>2025.0835661470726</v>
      </c>
      <c r="J23" s="53"/>
      <c r="K23" s="38" t="s">
        <v>62</v>
      </c>
      <c r="L23" s="39">
        <v>3</v>
      </c>
      <c r="M23" s="40">
        <f t="shared" si="0"/>
        <v>7618</v>
      </c>
      <c r="N23" s="41">
        <f t="shared" si="1"/>
        <v>-5.9577156710242081E-3</v>
      </c>
      <c r="O23" s="40">
        <f t="shared" si="2"/>
        <v>7909.5511219483305</v>
      </c>
      <c r="P23" s="41">
        <f t="shared" si="3"/>
        <v>-4.6490078080167283E-3</v>
      </c>
      <c r="Q23" s="54"/>
      <c r="R23" s="43"/>
      <c r="T23" s="55"/>
    </row>
    <row r="24" spans="1:20" x14ac:dyDescent="0.35">
      <c r="A24" s="48"/>
      <c r="B24" s="49" t="s">
        <v>63</v>
      </c>
      <c r="C24" s="50"/>
      <c r="D24" s="51"/>
      <c r="E24" s="51"/>
      <c r="F24" s="51"/>
      <c r="G24" s="50" t="s">
        <v>60</v>
      </c>
      <c r="H24">
        <v>1084</v>
      </c>
      <c r="I24" s="52">
        <v>1077.1298261547727</v>
      </c>
      <c r="J24" s="53"/>
      <c r="K24" s="44" t="s">
        <v>64</v>
      </c>
      <c r="L24" s="39">
        <v>3</v>
      </c>
      <c r="M24" s="40">
        <f t="shared" si="0"/>
        <v>8138</v>
      </c>
      <c r="N24" s="41">
        <f t="shared" si="1"/>
        <v>6.189499998283067E-2</v>
      </c>
      <c r="O24" s="40">
        <f t="shared" si="2"/>
        <v>9036.165325725342</v>
      </c>
      <c r="P24" s="41">
        <f t="shared" si="3"/>
        <v>0.13712598653209254</v>
      </c>
      <c r="Q24" s="54"/>
      <c r="R24" s="43"/>
      <c r="T24" s="55"/>
    </row>
    <row r="25" spans="1:20" x14ac:dyDescent="0.35">
      <c r="A25" s="48"/>
      <c r="B25" s="49" t="s">
        <v>65</v>
      </c>
      <c r="C25" s="50"/>
      <c r="D25" s="51"/>
      <c r="E25" s="51"/>
      <c r="F25" s="51"/>
      <c r="G25" s="50" t="s">
        <v>60</v>
      </c>
      <c r="H25">
        <v>1851</v>
      </c>
      <c r="I25" s="52">
        <v>1839.2687345133618</v>
      </c>
      <c r="J25" s="53"/>
      <c r="K25" s="38" t="s">
        <v>66</v>
      </c>
      <c r="L25" s="39">
        <v>3</v>
      </c>
      <c r="M25" s="40">
        <f t="shared" si="0"/>
        <v>7771</v>
      </c>
      <c r="N25" s="41">
        <f t="shared" si="1"/>
        <v>1.4006641050206204E-2</v>
      </c>
      <c r="O25" s="40">
        <f t="shared" si="2"/>
        <v>7721.7489659121202</v>
      </c>
      <c r="P25" s="41">
        <f t="shared" si="3"/>
        <v>-2.8282341667851565E-2</v>
      </c>
      <c r="Q25" s="54"/>
      <c r="R25" s="43"/>
      <c r="T25" s="55"/>
    </row>
    <row r="26" spans="1:20" x14ac:dyDescent="0.35">
      <c r="A26" s="48"/>
      <c r="B26" s="49" t="s">
        <v>67</v>
      </c>
      <c r="C26" s="50"/>
      <c r="D26" s="51"/>
      <c r="E26" s="51"/>
      <c r="F26" s="51"/>
      <c r="G26" s="50" t="s">
        <v>60</v>
      </c>
      <c r="H26">
        <v>2683</v>
      </c>
      <c r="I26" s="52">
        <v>3014.7711185918638</v>
      </c>
      <c r="J26" s="53"/>
      <c r="K26" s="38" t="s">
        <v>68</v>
      </c>
      <c r="L26" s="39">
        <v>2</v>
      </c>
      <c r="M26" s="40">
        <f t="shared" si="0"/>
        <v>5119</v>
      </c>
      <c r="N26" s="41">
        <f t="shared" si="1"/>
        <v>1.9366868233184772E-3</v>
      </c>
      <c r="O26" s="40">
        <f t="shared" si="2"/>
        <v>5363.7885623463681</v>
      </c>
      <c r="P26" s="41">
        <f t="shared" si="3"/>
        <v>1.2482033138001107E-2</v>
      </c>
      <c r="Q26" s="54"/>
      <c r="R26" s="43"/>
      <c r="T26" s="55"/>
    </row>
    <row r="27" spans="1:20" x14ac:dyDescent="0.35">
      <c r="A27" s="48"/>
      <c r="B27" s="49" t="s">
        <v>69</v>
      </c>
      <c r="C27" s="50"/>
      <c r="D27" s="51"/>
      <c r="E27" s="51"/>
      <c r="F27" s="51"/>
      <c r="G27" s="50" t="s">
        <v>60</v>
      </c>
      <c r="H27">
        <v>1408</v>
      </c>
      <c r="I27" s="52">
        <v>1611.9188228674097</v>
      </c>
      <c r="J27" s="53"/>
      <c r="K27" s="38" t="s">
        <v>70</v>
      </c>
      <c r="L27" s="39">
        <v>3</v>
      </c>
      <c r="M27" s="40">
        <f t="shared" si="0"/>
        <v>8147</v>
      </c>
      <c r="N27" s="41">
        <f t="shared" si="1"/>
        <v>6.306937390760893E-2</v>
      </c>
      <c r="O27" s="40">
        <f t="shared" si="2"/>
        <v>8095.3659535820416</v>
      </c>
      <c r="P27" s="41">
        <f t="shared" si="3"/>
        <v>1.873423786282518E-2</v>
      </c>
      <c r="Q27" s="54"/>
      <c r="R27" s="43"/>
      <c r="T27" s="55"/>
    </row>
    <row r="28" spans="1:20" x14ac:dyDescent="0.35">
      <c r="A28" s="48"/>
      <c r="B28" s="49" t="s">
        <v>71</v>
      </c>
      <c r="C28" s="50"/>
      <c r="D28" s="51"/>
      <c r="E28" s="51"/>
      <c r="F28" s="51"/>
      <c r="G28" s="50" t="s">
        <v>44</v>
      </c>
      <c r="H28">
        <v>776</v>
      </c>
      <c r="I28" s="52">
        <v>1343.4312960897164</v>
      </c>
      <c r="J28" s="53"/>
      <c r="K28" s="38"/>
      <c r="L28" s="39"/>
      <c r="M28" s="40">
        <f t="shared" si="0"/>
        <v>0</v>
      </c>
      <c r="N28" s="41">
        <f t="shared" si="1"/>
        <v>-1</v>
      </c>
      <c r="O28" s="40">
        <f t="shared" si="2"/>
        <v>0</v>
      </c>
      <c r="P28" s="41">
        <f t="shared" si="3"/>
        <v>-1</v>
      </c>
      <c r="Q28" s="54"/>
      <c r="T28" s="55"/>
    </row>
    <row r="29" spans="1:20" x14ac:dyDescent="0.35">
      <c r="A29" s="48"/>
      <c r="B29" s="49" t="s">
        <v>72</v>
      </c>
      <c r="C29" s="50"/>
      <c r="D29" s="51"/>
      <c r="E29" s="51"/>
      <c r="F29" s="51"/>
      <c r="G29" s="50" t="s">
        <v>44</v>
      </c>
      <c r="H29">
        <v>1902</v>
      </c>
      <c r="I29" s="52">
        <v>1979.3751048895822</v>
      </c>
      <c r="J29" s="53"/>
      <c r="K29" s="38"/>
      <c r="L29" s="39"/>
      <c r="M29" s="40">
        <f t="shared" si="0"/>
        <v>0</v>
      </c>
      <c r="N29" s="41">
        <f t="shared" si="1"/>
        <v>-1</v>
      </c>
      <c r="O29" s="40">
        <f t="shared" si="2"/>
        <v>0</v>
      </c>
      <c r="P29" s="41">
        <f t="shared" si="3"/>
        <v>-1</v>
      </c>
      <c r="Q29" s="54"/>
      <c r="T29" s="55"/>
    </row>
    <row r="30" spans="1:20" x14ac:dyDescent="0.35">
      <c r="A30" s="48"/>
      <c r="B30" s="49" t="s">
        <v>73</v>
      </c>
      <c r="C30" s="50"/>
      <c r="D30" s="51"/>
      <c r="E30" s="51"/>
      <c r="F30" s="51"/>
      <c r="G30" s="50" t="s">
        <v>44</v>
      </c>
      <c r="H30">
        <v>2459</v>
      </c>
      <c r="I30" s="52">
        <v>2523.9019911744672</v>
      </c>
      <c r="J30" s="53"/>
      <c r="K30" s="38"/>
      <c r="L30" s="39"/>
      <c r="M30" s="40">
        <f t="shared" si="0"/>
        <v>0</v>
      </c>
      <c r="N30" s="41">
        <f t="shared" si="1"/>
        <v>-1</v>
      </c>
      <c r="O30" s="40">
        <f t="shared" si="2"/>
        <v>0</v>
      </c>
      <c r="P30" s="41">
        <f t="shared" si="3"/>
        <v>-1</v>
      </c>
      <c r="Q30" s="54"/>
      <c r="T30" s="55"/>
    </row>
    <row r="31" spans="1:20" x14ac:dyDescent="0.35">
      <c r="A31" s="48"/>
      <c r="B31" s="49" t="s">
        <v>74</v>
      </c>
      <c r="C31" s="50"/>
      <c r="D31" s="51"/>
      <c r="E31" s="51"/>
      <c r="F31" s="51"/>
      <c r="G31" s="50" t="s">
        <v>44</v>
      </c>
      <c r="H31">
        <v>1421</v>
      </c>
      <c r="I31" s="52">
        <v>1411.993987975952</v>
      </c>
      <c r="J31" s="53"/>
      <c r="K31" s="38"/>
      <c r="L31" s="49"/>
      <c r="M31" s="40">
        <f t="shared" si="0"/>
        <v>0</v>
      </c>
      <c r="N31" s="41">
        <f t="shared" si="1"/>
        <v>-1</v>
      </c>
      <c r="O31" s="40">
        <f t="shared" si="2"/>
        <v>0</v>
      </c>
      <c r="P31" s="41">
        <f t="shared" si="3"/>
        <v>-1</v>
      </c>
      <c r="Q31" s="54"/>
      <c r="T31" s="55"/>
    </row>
    <row r="32" spans="1:20" x14ac:dyDescent="0.35">
      <c r="A32" s="48"/>
      <c r="B32" s="49" t="s">
        <v>75</v>
      </c>
      <c r="C32" s="50"/>
      <c r="D32" s="51"/>
      <c r="E32" s="51"/>
      <c r="F32" s="51"/>
      <c r="G32" s="50" t="s">
        <v>44</v>
      </c>
      <c r="H32">
        <v>934</v>
      </c>
      <c r="I32" s="52">
        <v>928.08049596730405</v>
      </c>
      <c r="J32" s="53"/>
      <c r="K32" s="38"/>
      <c r="L32" s="49"/>
      <c r="M32" s="40">
        <f t="shared" si="0"/>
        <v>0</v>
      </c>
      <c r="N32" s="41">
        <f t="shared" si="1"/>
        <v>-1</v>
      </c>
      <c r="O32" s="40">
        <f t="shared" si="2"/>
        <v>0</v>
      </c>
      <c r="P32" s="41">
        <f t="shared" si="3"/>
        <v>-1</v>
      </c>
      <c r="Q32" s="54"/>
      <c r="T32" s="55"/>
    </row>
    <row r="33" spans="1:20" x14ac:dyDescent="0.35">
      <c r="A33" s="48"/>
      <c r="B33" s="49" t="s">
        <v>76</v>
      </c>
      <c r="C33" s="50"/>
      <c r="D33" s="51"/>
      <c r="E33" s="51"/>
      <c r="F33" s="51"/>
      <c r="G33" s="50" t="s">
        <v>64</v>
      </c>
      <c r="H33">
        <v>712</v>
      </c>
      <c r="I33" s="52">
        <v>707.48748728985061</v>
      </c>
      <c r="J33" s="53"/>
      <c r="K33" s="38"/>
      <c r="L33" s="49"/>
      <c r="M33" s="40">
        <f t="shared" si="0"/>
        <v>0</v>
      </c>
      <c r="N33" s="41">
        <f t="shared" si="1"/>
        <v>-1</v>
      </c>
      <c r="O33" s="40">
        <f t="shared" si="2"/>
        <v>0</v>
      </c>
      <c r="P33" s="41">
        <f t="shared" si="3"/>
        <v>-1</v>
      </c>
      <c r="Q33" s="54"/>
      <c r="T33" s="55"/>
    </row>
    <row r="34" spans="1:20" x14ac:dyDescent="0.35">
      <c r="A34" s="48"/>
      <c r="B34" s="49" t="s">
        <v>77</v>
      </c>
      <c r="C34" s="50"/>
      <c r="D34" s="51"/>
      <c r="E34" s="51"/>
      <c r="F34" s="51"/>
      <c r="G34" s="50" t="s">
        <v>64</v>
      </c>
      <c r="H34">
        <v>2947</v>
      </c>
      <c r="I34" s="52">
        <v>2999.8661855731166</v>
      </c>
      <c r="J34" s="53"/>
      <c r="K34" s="38"/>
      <c r="L34" s="49"/>
      <c r="M34" s="40">
        <f t="shared" si="0"/>
        <v>0</v>
      </c>
      <c r="N34" s="41">
        <f t="shared" si="1"/>
        <v>-1</v>
      </c>
      <c r="O34" s="40">
        <f t="shared" si="2"/>
        <v>0</v>
      </c>
      <c r="P34" s="41">
        <f t="shared" si="3"/>
        <v>-1</v>
      </c>
      <c r="Q34" s="54"/>
      <c r="T34" s="55"/>
    </row>
    <row r="35" spans="1:20" x14ac:dyDescent="0.35">
      <c r="A35" s="48"/>
      <c r="B35" s="49" t="s">
        <v>78</v>
      </c>
      <c r="C35" s="50"/>
      <c r="D35" s="51"/>
      <c r="E35" s="51"/>
      <c r="F35" s="51"/>
      <c r="G35" s="50" t="s">
        <v>64</v>
      </c>
      <c r="H35">
        <v>861</v>
      </c>
      <c r="I35" s="52">
        <v>855.54315527606946</v>
      </c>
      <c r="J35" s="53"/>
      <c r="K35" s="38"/>
      <c r="L35" s="56"/>
      <c r="M35" s="40">
        <f t="shared" si="0"/>
        <v>0</v>
      </c>
      <c r="N35" s="41">
        <f t="shared" si="1"/>
        <v>-1</v>
      </c>
      <c r="O35" s="40">
        <f t="shared" si="2"/>
        <v>0</v>
      </c>
      <c r="P35" s="41">
        <f t="shared" si="3"/>
        <v>-1</v>
      </c>
      <c r="Q35" s="54"/>
      <c r="T35" s="55"/>
    </row>
    <row r="36" spans="1:20" x14ac:dyDescent="0.35">
      <c r="A36" s="48"/>
      <c r="B36" s="49" t="s">
        <v>79</v>
      </c>
      <c r="C36" s="50"/>
      <c r="D36" s="51"/>
      <c r="E36" s="51"/>
      <c r="F36" s="51"/>
      <c r="G36" s="50" t="s">
        <v>64</v>
      </c>
      <c r="H36">
        <v>1812</v>
      </c>
      <c r="I36" s="52">
        <v>2356.7680089242526</v>
      </c>
      <c r="J36" s="53"/>
      <c r="K36" s="57"/>
      <c r="L36" s="56"/>
      <c r="M36" s="40">
        <f t="shared" si="0"/>
        <v>0</v>
      </c>
      <c r="N36" s="41">
        <f t="shared" si="1"/>
        <v>-1</v>
      </c>
      <c r="O36" s="40">
        <f t="shared" si="2"/>
        <v>0</v>
      </c>
      <c r="P36" s="41">
        <f t="shared" si="3"/>
        <v>-1</v>
      </c>
      <c r="Q36" s="54"/>
      <c r="T36" s="55"/>
    </row>
    <row r="37" spans="1:20" x14ac:dyDescent="0.35">
      <c r="A37" s="48"/>
      <c r="B37" s="49" t="s">
        <v>80</v>
      </c>
      <c r="C37" s="50"/>
      <c r="D37" s="51"/>
      <c r="E37" s="51"/>
      <c r="F37" s="51"/>
      <c r="G37" s="50" t="s">
        <v>64</v>
      </c>
      <c r="H37">
        <v>1806</v>
      </c>
      <c r="I37" s="52">
        <v>2116.5004886620532</v>
      </c>
      <c r="J37" s="53"/>
      <c r="K37" s="57"/>
      <c r="L37" s="56"/>
      <c r="M37" s="40">
        <f t="shared" si="0"/>
        <v>0</v>
      </c>
      <c r="N37" s="41">
        <f t="shared" si="1"/>
        <v>-1</v>
      </c>
      <c r="O37" s="40">
        <f t="shared" si="2"/>
        <v>0</v>
      </c>
      <c r="P37" s="41">
        <f t="shared" si="3"/>
        <v>-1</v>
      </c>
      <c r="Q37" s="54"/>
      <c r="T37" s="55"/>
    </row>
    <row r="38" spans="1:20" x14ac:dyDescent="0.35">
      <c r="A38" s="48"/>
      <c r="B38" s="49" t="s">
        <v>81</v>
      </c>
      <c r="C38" s="50"/>
      <c r="D38" s="51"/>
      <c r="E38" s="51"/>
      <c r="F38" s="51"/>
      <c r="G38" s="50" t="s">
        <v>54</v>
      </c>
      <c r="H38">
        <v>1872</v>
      </c>
      <c r="I38" s="52">
        <v>1938.8336870785909</v>
      </c>
      <c r="J38" s="53"/>
      <c r="K38" s="57"/>
      <c r="L38" s="56"/>
      <c r="M38" s="40">
        <f t="shared" si="0"/>
        <v>0</v>
      </c>
      <c r="N38" s="41">
        <f t="shared" si="1"/>
        <v>-1</v>
      </c>
      <c r="O38" s="40">
        <f t="shared" si="2"/>
        <v>0</v>
      </c>
      <c r="P38" s="41">
        <f t="shared" si="3"/>
        <v>-1</v>
      </c>
      <c r="Q38" s="54"/>
      <c r="T38" s="55"/>
    </row>
    <row r="39" spans="1:20" x14ac:dyDescent="0.35">
      <c r="A39" s="48"/>
      <c r="B39" s="49" t="s">
        <v>82</v>
      </c>
      <c r="C39" s="50"/>
      <c r="D39" s="51"/>
      <c r="E39" s="51"/>
      <c r="F39" s="51"/>
      <c r="G39" s="50" t="s">
        <v>54</v>
      </c>
      <c r="H39">
        <v>2378</v>
      </c>
      <c r="I39" s="52">
        <v>2666.9893481544373</v>
      </c>
      <c r="J39" s="53"/>
      <c r="K39" s="57"/>
      <c r="L39" s="56"/>
      <c r="M39" s="40">
        <f t="shared" si="0"/>
        <v>0</v>
      </c>
      <c r="N39" s="41">
        <f t="shared" si="1"/>
        <v>-1</v>
      </c>
      <c r="O39" s="40">
        <f t="shared" si="2"/>
        <v>0</v>
      </c>
      <c r="P39" s="41">
        <f t="shared" si="3"/>
        <v>-1</v>
      </c>
      <c r="Q39" s="54"/>
      <c r="T39" s="55"/>
    </row>
    <row r="40" spans="1:20" x14ac:dyDescent="0.35">
      <c r="A40" s="48"/>
      <c r="B40" s="49" t="s">
        <v>83</v>
      </c>
      <c r="C40" s="50"/>
      <c r="D40" s="51"/>
      <c r="E40" s="51"/>
      <c r="F40" s="51"/>
      <c r="G40" s="50" t="s">
        <v>54</v>
      </c>
      <c r="H40">
        <v>1267</v>
      </c>
      <c r="I40" s="52">
        <v>1258.9700089834841</v>
      </c>
      <c r="J40" s="53"/>
      <c r="K40" s="57"/>
      <c r="L40" s="56"/>
      <c r="M40" s="40">
        <f t="shared" si="0"/>
        <v>0</v>
      </c>
      <c r="N40" s="41">
        <f t="shared" si="1"/>
        <v>-1</v>
      </c>
      <c r="O40" s="40">
        <f t="shared" si="2"/>
        <v>0</v>
      </c>
      <c r="P40" s="41">
        <f t="shared" si="3"/>
        <v>-1</v>
      </c>
      <c r="Q40" s="54"/>
      <c r="T40" s="55"/>
    </row>
    <row r="41" spans="1:20" x14ac:dyDescent="0.35">
      <c r="A41" s="48"/>
      <c r="B41" s="49" t="s">
        <v>84</v>
      </c>
      <c r="C41" s="50"/>
      <c r="D41" s="51"/>
      <c r="E41" s="51"/>
      <c r="F41" s="51"/>
      <c r="G41" s="50" t="s">
        <v>54</v>
      </c>
      <c r="H41">
        <v>1532</v>
      </c>
      <c r="I41" s="52">
        <v>1522.2904923146787</v>
      </c>
      <c r="J41" s="53"/>
      <c r="K41" s="57"/>
      <c r="L41" s="56"/>
      <c r="M41" s="40">
        <f t="shared" si="0"/>
        <v>0</v>
      </c>
      <c r="N41" s="41">
        <f t="shared" si="1"/>
        <v>-1</v>
      </c>
      <c r="O41" s="40">
        <f t="shared" si="2"/>
        <v>0</v>
      </c>
      <c r="P41" s="41">
        <f t="shared" si="3"/>
        <v>-1</v>
      </c>
      <c r="Q41" s="54"/>
      <c r="T41" s="55"/>
    </row>
    <row r="42" spans="1:20" x14ac:dyDescent="0.35">
      <c r="A42" s="48"/>
      <c r="B42" s="49" t="s">
        <v>85</v>
      </c>
      <c r="C42" s="50"/>
      <c r="D42" s="51"/>
      <c r="E42" s="51"/>
      <c r="F42" s="51"/>
      <c r="G42" s="50" t="s">
        <v>54</v>
      </c>
      <c r="H42">
        <v>1304</v>
      </c>
      <c r="I42" s="52">
        <v>1295.7355104297264</v>
      </c>
      <c r="J42" s="53"/>
      <c r="K42" s="57"/>
      <c r="L42" s="56"/>
      <c r="M42" s="40">
        <f t="shared" si="0"/>
        <v>0</v>
      </c>
      <c r="N42" s="41">
        <f t="shared" si="1"/>
        <v>-1</v>
      </c>
      <c r="O42" s="40">
        <f t="shared" si="2"/>
        <v>0</v>
      </c>
      <c r="P42" s="41">
        <f t="shared" si="3"/>
        <v>-1</v>
      </c>
      <c r="Q42" s="54"/>
      <c r="T42" s="55"/>
    </row>
    <row r="43" spans="1:20" x14ac:dyDescent="0.35">
      <c r="A43" s="48"/>
      <c r="B43" s="49" t="s">
        <v>86</v>
      </c>
      <c r="C43" s="50"/>
      <c r="D43" s="51"/>
      <c r="E43" s="51"/>
      <c r="F43" s="51"/>
      <c r="G43" s="50" t="s">
        <v>49</v>
      </c>
      <c r="H43">
        <v>2918</v>
      </c>
      <c r="I43" s="52">
        <v>3060.4795798493542</v>
      </c>
      <c r="J43" s="53"/>
      <c r="K43" s="57"/>
      <c r="L43" s="56"/>
      <c r="M43" s="40">
        <f t="shared" si="0"/>
        <v>0</v>
      </c>
      <c r="N43" s="41">
        <f t="shared" si="1"/>
        <v>-1</v>
      </c>
      <c r="O43" s="40">
        <f t="shared" si="2"/>
        <v>0</v>
      </c>
      <c r="P43" s="41">
        <f t="shared" si="3"/>
        <v>-1</v>
      </c>
      <c r="Q43" s="54"/>
      <c r="T43" s="55"/>
    </row>
    <row r="44" spans="1:20" x14ac:dyDescent="0.35">
      <c r="A44" s="48"/>
      <c r="B44" s="49" t="s">
        <v>87</v>
      </c>
      <c r="C44" s="50"/>
      <c r="D44" s="51"/>
      <c r="E44" s="51"/>
      <c r="F44" s="51"/>
      <c r="G44" s="50" t="s">
        <v>49</v>
      </c>
      <c r="H44">
        <v>2070</v>
      </c>
      <c r="I44" s="52">
        <v>2217.8540331895319</v>
      </c>
      <c r="J44" s="53"/>
      <c r="K44" s="57"/>
      <c r="L44" s="56"/>
      <c r="M44" s="40">
        <f t="shared" si="0"/>
        <v>0</v>
      </c>
      <c r="N44" s="41">
        <f t="shared" si="1"/>
        <v>-1</v>
      </c>
      <c r="O44" s="40">
        <f t="shared" si="2"/>
        <v>0</v>
      </c>
      <c r="P44" s="41">
        <f t="shared" si="3"/>
        <v>-1</v>
      </c>
      <c r="Q44" s="54"/>
      <c r="T44" s="55"/>
    </row>
    <row r="45" spans="1:20" x14ac:dyDescent="0.35">
      <c r="A45" s="48"/>
      <c r="B45" s="49" t="s">
        <v>88</v>
      </c>
      <c r="C45" s="50"/>
      <c r="D45" s="51"/>
      <c r="E45" s="51"/>
      <c r="F45" s="51"/>
      <c r="G45" s="50" t="s">
        <v>40</v>
      </c>
      <c r="H45">
        <v>1466</v>
      </c>
      <c r="I45" s="52">
        <v>1456.7087870321925</v>
      </c>
      <c r="J45" s="53"/>
      <c r="K45" s="57"/>
      <c r="L45" s="56"/>
      <c r="M45" s="40">
        <f t="shared" si="0"/>
        <v>0</v>
      </c>
      <c r="N45" s="41">
        <f t="shared" si="1"/>
        <v>-1</v>
      </c>
      <c r="O45" s="40">
        <f t="shared" si="2"/>
        <v>0</v>
      </c>
      <c r="P45" s="41">
        <f t="shared" si="3"/>
        <v>-1</v>
      </c>
      <c r="Q45" s="54"/>
      <c r="T45" s="55"/>
    </row>
    <row r="46" spans="1:20" x14ac:dyDescent="0.35">
      <c r="A46" s="48"/>
      <c r="B46" s="49" t="s">
        <v>89</v>
      </c>
      <c r="C46" s="50"/>
      <c r="D46" s="51"/>
      <c r="E46" s="51"/>
      <c r="F46" s="51"/>
      <c r="G46" s="50" t="s">
        <v>40</v>
      </c>
      <c r="H46">
        <v>1004</v>
      </c>
      <c r="I46" s="52">
        <v>997.63685005478942</v>
      </c>
      <c r="J46" s="53"/>
      <c r="K46" s="57"/>
      <c r="L46" s="56"/>
      <c r="M46" s="40">
        <f t="shared" ref="M46:M77" si="4">IF(K46="",0,(SUMIF($G$20:$G$91,K46,$H$20:$H$91)))</f>
        <v>0</v>
      </c>
      <c r="N46" s="41">
        <f t="shared" ref="N46:N77" si="5">IF(K46="",-1,(-($L$6-(M46/L46))/$L$6))</f>
        <v>-1</v>
      </c>
      <c r="O46" s="40">
        <f t="shared" ref="O46:O77" si="6">IF(K46="",0,(SUMIF($G$19:$G$91,K46,$I$19:$I$91)))</f>
        <v>0</v>
      </c>
      <c r="P46" s="41">
        <f t="shared" ref="P46:P77" si="7">IF(K46="",-1,(-($M$6-(O46/L46))/$M$6))</f>
        <v>-1</v>
      </c>
      <c r="Q46" s="54"/>
      <c r="T46" s="55"/>
    </row>
    <row r="47" spans="1:20" x14ac:dyDescent="0.35">
      <c r="A47" s="48"/>
      <c r="B47" s="49" t="s">
        <v>90</v>
      </c>
      <c r="C47" s="50"/>
      <c r="D47" s="51"/>
      <c r="E47" s="51"/>
      <c r="F47" s="51"/>
      <c r="G47" s="50" t="s">
        <v>40</v>
      </c>
      <c r="H47">
        <v>1211</v>
      </c>
      <c r="I47" s="52">
        <v>1203.324925713496</v>
      </c>
      <c r="J47" s="53"/>
      <c r="K47" s="57"/>
      <c r="L47" s="56"/>
      <c r="M47" s="40">
        <f t="shared" si="4"/>
        <v>0</v>
      </c>
      <c r="N47" s="41">
        <f t="shared" si="5"/>
        <v>-1</v>
      </c>
      <c r="O47" s="40">
        <f t="shared" si="6"/>
        <v>0</v>
      </c>
      <c r="P47" s="41">
        <f t="shared" si="7"/>
        <v>-1</v>
      </c>
      <c r="Q47" s="54"/>
      <c r="T47" s="55"/>
    </row>
    <row r="48" spans="1:20" x14ac:dyDescent="0.35">
      <c r="A48" s="48"/>
      <c r="B48" s="49" t="s">
        <v>91</v>
      </c>
      <c r="C48" s="50"/>
      <c r="D48" s="51"/>
      <c r="E48" s="51"/>
      <c r="F48" s="51"/>
      <c r="G48" s="50" t="s">
        <v>40</v>
      </c>
      <c r="H48">
        <v>1273</v>
      </c>
      <c r="I48" s="52">
        <v>1264.931982190983</v>
      </c>
      <c r="J48" s="53"/>
      <c r="K48" s="57"/>
      <c r="L48" s="56"/>
      <c r="M48" s="40">
        <f t="shared" si="4"/>
        <v>0</v>
      </c>
      <c r="N48" s="41">
        <f t="shared" si="5"/>
        <v>-1</v>
      </c>
      <c r="O48" s="40">
        <f t="shared" si="6"/>
        <v>0</v>
      </c>
      <c r="P48" s="41">
        <f t="shared" si="7"/>
        <v>-1</v>
      </c>
      <c r="Q48" s="54"/>
      <c r="T48" s="55"/>
    </row>
    <row r="49" spans="1:20" x14ac:dyDescent="0.35">
      <c r="A49" s="48"/>
      <c r="B49" s="49" t="s">
        <v>92</v>
      </c>
      <c r="C49" s="50"/>
      <c r="D49" s="51"/>
      <c r="E49" s="51"/>
      <c r="F49" s="51"/>
      <c r="G49" s="50" t="s">
        <v>68</v>
      </c>
      <c r="H49">
        <v>1099</v>
      </c>
      <c r="I49" s="52">
        <v>1092.0347591735194</v>
      </c>
      <c r="J49" s="53"/>
      <c r="K49" s="57"/>
      <c r="L49" s="56"/>
      <c r="M49" s="40">
        <f t="shared" si="4"/>
        <v>0</v>
      </c>
      <c r="N49" s="41">
        <f t="shared" si="5"/>
        <v>-1</v>
      </c>
      <c r="O49" s="40">
        <f t="shared" si="6"/>
        <v>0</v>
      </c>
      <c r="P49" s="41">
        <f t="shared" si="7"/>
        <v>-1</v>
      </c>
      <c r="Q49" s="54"/>
      <c r="T49" s="55"/>
    </row>
    <row r="50" spans="1:20" x14ac:dyDescent="0.35">
      <c r="A50" s="48"/>
      <c r="B50" s="49" t="s">
        <v>93</v>
      </c>
      <c r="C50" s="50"/>
      <c r="D50" s="51"/>
      <c r="E50" s="51"/>
      <c r="F50" s="51"/>
      <c r="G50" s="50" t="s">
        <v>68</v>
      </c>
      <c r="H50">
        <v>1954</v>
      </c>
      <c r="I50" s="52">
        <v>1941.6159412420902</v>
      </c>
      <c r="J50" s="53"/>
      <c r="K50" s="57"/>
      <c r="L50" s="56"/>
      <c r="M50" s="40">
        <f t="shared" si="4"/>
        <v>0</v>
      </c>
      <c r="N50" s="41">
        <f t="shared" si="5"/>
        <v>-1</v>
      </c>
      <c r="O50" s="40">
        <f t="shared" si="6"/>
        <v>0</v>
      </c>
      <c r="P50" s="41">
        <f t="shared" si="7"/>
        <v>-1</v>
      </c>
      <c r="Q50" s="54"/>
      <c r="T50" s="55"/>
    </row>
    <row r="51" spans="1:20" x14ac:dyDescent="0.35">
      <c r="A51" s="48"/>
      <c r="B51" s="49" t="s">
        <v>94</v>
      </c>
      <c r="C51" s="50"/>
      <c r="D51" s="51"/>
      <c r="E51" s="51"/>
      <c r="F51" s="51"/>
      <c r="G51" s="50" t="s">
        <v>68</v>
      </c>
      <c r="H51">
        <v>2066</v>
      </c>
      <c r="I51" s="52">
        <v>2330.1378619307579</v>
      </c>
      <c r="J51" s="53"/>
      <c r="K51" s="57"/>
      <c r="L51" s="56"/>
      <c r="M51" s="40">
        <f t="shared" si="4"/>
        <v>0</v>
      </c>
      <c r="N51" s="41">
        <f t="shared" si="5"/>
        <v>-1</v>
      </c>
      <c r="O51" s="40">
        <f t="shared" si="6"/>
        <v>0</v>
      </c>
      <c r="P51" s="41">
        <f t="shared" si="7"/>
        <v>-1</v>
      </c>
      <c r="Q51" s="54"/>
      <c r="T51" s="55"/>
    </row>
    <row r="52" spans="1:20" x14ac:dyDescent="0.35">
      <c r="A52" s="48"/>
      <c r="B52" s="49" t="s">
        <v>95</v>
      </c>
      <c r="C52" s="50"/>
      <c r="D52" s="51"/>
      <c r="E52" s="51"/>
      <c r="F52" s="51"/>
      <c r="G52" s="50" t="s">
        <v>36</v>
      </c>
      <c r="H52">
        <v>1489</v>
      </c>
      <c r="I52" s="52">
        <v>1479.5630176609377</v>
      </c>
      <c r="J52" s="53"/>
      <c r="K52" s="57"/>
      <c r="L52" s="56"/>
      <c r="M52" s="40">
        <f t="shared" si="4"/>
        <v>0</v>
      </c>
      <c r="N52" s="41">
        <f t="shared" si="5"/>
        <v>-1</v>
      </c>
      <c r="O52" s="40">
        <f t="shared" si="6"/>
        <v>0</v>
      </c>
      <c r="P52" s="41">
        <f t="shared" si="7"/>
        <v>-1</v>
      </c>
      <c r="Q52" s="54"/>
      <c r="T52" s="55"/>
    </row>
    <row r="53" spans="1:20" x14ac:dyDescent="0.35">
      <c r="A53" s="48"/>
      <c r="B53" s="49" t="s">
        <v>96</v>
      </c>
      <c r="C53" s="50"/>
      <c r="D53" s="51"/>
      <c r="E53" s="51"/>
      <c r="F53" s="51"/>
      <c r="G53" s="50" t="s">
        <v>36</v>
      </c>
      <c r="H53">
        <v>916</v>
      </c>
      <c r="I53" s="52">
        <v>910.19457634480784</v>
      </c>
      <c r="J53" s="53"/>
      <c r="K53" s="57"/>
      <c r="L53" s="56"/>
      <c r="M53" s="40">
        <f t="shared" si="4"/>
        <v>0</v>
      </c>
      <c r="N53" s="41">
        <f t="shared" si="5"/>
        <v>-1</v>
      </c>
      <c r="O53" s="40">
        <f t="shared" si="6"/>
        <v>0</v>
      </c>
      <c r="P53" s="41">
        <f t="shared" si="7"/>
        <v>-1</v>
      </c>
      <c r="Q53" s="54"/>
      <c r="T53" s="55"/>
    </row>
    <row r="54" spans="1:20" x14ac:dyDescent="0.35">
      <c r="A54" s="48"/>
      <c r="B54" s="49" t="s">
        <v>97</v>
      </c>
      <c r="C54" s="50"/>
      <c r="D54" s="51"/>
      <c r="E54" s="51"/>
      <c r="F54" s="51"/>
      <c r="G54" s="50" t="s">
        <v>36</v>
      </c>
      <c r="H54">
        <v>2218</v>
      </c>
      <c r="I54" s="52">
        <v>2203.9427623720348</v>
      </c>
      <c r="J54" s="53"/>
      <c r="K54" s="57"/>
      <c r="L54" s="56"/>
      <c r="M54" s="40">
        <f t="shared" si="4"/>
        <v>0</v>
      </c>
      <c r="N54" s="41">
        <f t="shared" si="5"/>
        <v>-1</v>
      </c>
      <c r="O54" s="40">
        <f t="shared" si="6"/>
        <v>0</v>
      </c>
      <c r="P54" s="41">
        <f t="shared" si="7"/>
        <v>-1</v>
      </c>
      <c r="Q54" s="54"/>
      <c r="T54" s="55"/>
    </row>
    <row r="55" spans="1:20" x14ac:dyDescent="0.35">
      <c r="A55" s="48"/>
      <c r="B55" s="49" t="s">
        <v>98</v>
      </c>
      <c r="C55" s="50"/>
      <c r="D55" s="51"/>
      <c r="E55" s="51"/>
      <c r="F55" s="51"/>
      <c r="G55" s="50" t="s">
        <v>53</v>
      </c>
      <c r="H55">
        <v>729</v>
      </c>
      <c r="I55" s="52">
        <v>724.37974471109715</v>
      </c>
      <c r="J55" s="53"/>
      <c r="K55" s="57"/>
      <c r="L55" s="56"/>
      <c r="M55" s="40">
        <f t="shared" si="4"/>
        <v>0</v>
      </c>
      <c r="N55" s="41">
        <f t="shared" si="5"/>
        <v>-1</v>
      </c>
      <c r="O55" s="40">
        <f t="shared" si="6"/>
        <v>0</v>
      </c>
      <c r="P55" s="41">
        <f t="shared" si="7"/>
        <v>-1</v>
      </c>
      <c r="Q55" s="54"/>
      <c r="T55" s="55"/>
    </row>
    <row r="56" spans="1:20" x14ac:dyDescent="0.35">
      <c r="A56" s="48"/>
      <c r="B56" s="49" t="s">
        <v>99</v>
      </c>
      <c r="C56" s="50"/>
      <c r="D56" s="51"/>
      <c r="E56" s="51"/>
      <c r="F56" s="51"/>
      <c r="G56" s="50" t="s">
        <v>53</v>
      </c>
      <c r="H56">
        <v>1250</v>
      </c>
      <c r="I56" s="52">
        <v>1242.0777515622378</v>
      </c>
      <c r="J56" s="53"/>
      <c r="K56" s="57"/>
      <c r="L56" s="56"/>
      <c r="M56" s="40">
        <f t="shared" si="4"/>
        <v>0</v>
      </c>
      <c r="N56" s="41">
        <f t="shared" si="5"/>
        <v>-1</v>
      </c>
      <c r="O56" s="40">
        <f t="shared" si="6"/>
        <v>0</v>
      </c>
      <c r="P56" s="41">
        <f t="shared" si="7"/>
        <v>-1</v>
      </c>
      <c r="Q56" s="54"/>
      <c r="T56" s="55"/>
    </row>
    <row r="57" spans="1:20" x14ac:dyDescent="0.35">
      <c r="A57" s="48"/>
      <c r="B57" s="49" t="s">
        <v>100</v>
      </c>
      <c r="C57" s="50"/>
      <c r="D57" s="51"/>
      <c r="E57" s="51"/>
      <c r="F57" s="51"/>
      <c r="G57" s="50" t="s">
        <v>53</v>
      </c>
      <c r="H57">
        <v>1743</v>
      </c>
      <c r="I57" s="52">
        <v>1875.0405737583542</v>
      </c>
      <c r="J57" s="53"/>
      <c r="K57" s="57"/>
      <c r="L57" s="56"/>
      <c r="M57" s="40">
        <f t="shared" si="4"/>
        <v>0</v>
      </c>
      <c r="N57" s="41">
        <f t="shared" si="5"/>
        <v>-1</v>
      </c>
      <c r="O57" s="40">
        <f t="shared" si="6"/>
        <v>0</v>
      </c>
      <c r="P57" s="41">
        <f t="shared" si="7"/>
        <v>-1</v>
      </c>
      <c r="Q57" s="54"/>
      <c r="T57" s="55"/>
    </row>
    <row r="58" spans="1:20" x14ac:dyDescent="0.35">
      <c r="A58" s="48"/>
      <c r="B58" s="49" t="s">
        <v>101</v>
      </c>
      <c r="C58" s="50"/>
      <c r="D58" s="51"/>
      <c r="E58" s="51"/>
      <c r="F58" s="51"/>
      <c r="G58" s="50" t="s">
        <v>53</v>
      </c>
      <c r="H58">
        <v>1328</v>
      </c>
      <c r="I58" s="52">
        <v>1319.5834032597215</v>
      </c>
      <c r="J58" s="53"/>
      <c r="K58" s="57"/>
      <c r="L58" s="56"/>
      <c r="M58" s="40">
        <f t="shared" si="4"/>
        <v>0</v>
      </c>
      <c r="N58" s="41">
        <f t="shared" si="5"/>
        <v>-1</v>
      </c>
      <c r="O58" s="40">
        <f t="shared" si="6"/>
        <v>0</v>
      </c>
      <c r="P58" s="41">
        <f t="shared" si="7"/>
        <v>-1</v>
      </c>
      <c r="Q58" s="54"/>
      <c r="T58" s="55"/>
    </row>
    <row r="59" spans="1:20" x14ac:dyDescent="0.35">
      <c r="A59" s="48"/>
      <c r="B59" s="49" t="s">
        <v>102</v>
      </c>
      <c r="C59" s="50"/>
      <c r="D59" s="51"/>
      <c r="E59" s="51"/>
      <c r="F59" s="51"/>
      <c r="G59" s="50" t="s">
        <v>53</v>
      </c>
      <c r="H59">
        <v>1555</v>
      </c>
      <c r="I59" s="52">
        <v>1545.1447229434239</v>
      </c>
      <c r="J59" s="53"/>
      <c r="K59" s="57"/>
      <c r="L59" s="56"/>
      <c r="M59" s="40">
        <f t="shared" si="4"/>
        <v>0</v>
      </c>
      <c r="N59" s="41">
        <f t="shared" si="5"/>
        <v>-1</v>
      </c>
      <c r="O59" s="40">
        <f t="shared" si="6"/>
        <v>0</v>
      </c>
      <c r="P59" s="41">
        <f t="shared" si="7"/>
        <v>-1</v>
      </c>
      <c r="Q59" s="54"/>
      <c r="T59" s="55"/>
    </row>
    <row r="60" spans="1:20" x14ac:dyDescent="0.35">
      <c r="A60" s="48"/>
      <c r="B60" s="49" t="s">
        <v>103</v>
      </c>
      <c r="C60" s="50"/>
      <c r="D60" s="51"/>
      <c r="E60" s="51"/>
      <c r="F60" s="51"/>
      <c r="G60" s="50" t="s">
        <v>53</v>
      </c>
      <c r="H60">
        <v>848</v>
      </c>
      <c r="I60" s="52">
        <v>842.62554665982213</v>
      </c>
      <c r="J60" s="53"/>
      <c r="K60" s="57"/>
      <c r="L60" s="56"/>
      <c r="M60" s="40">
        <f t="shared" si="4"/>
        <v>0</v>
      </c>
      <c r="N60" s="41">
        <f t="shared" si="5"/>
        <v>-1</v>
      </c>
      <c r="O60" s="40">
        <f t="shared" si="6"/>
        <v>0</v>
      </c>
      <c r="P60" s="41">
        <f t="shared" si="7"/>
        <v>-1</v>
      </c>
      <c r="Q60" s="54"/>
      <c r="T60" s="55"/>
    </row>
    <row r="61" spans="1:20" x14ac:dyDescent="0.35">
      <c r="A61" s="48"/>
      <c r="B61" s="49" t="s">
        <v>104</v>
      </c>
      <c r="C61" s="50"/>
      <c r="D61" s="51"/>
      <c r="E61" s="51"/>
      <c r="F61" s="51"/>
      <c r="G61" s="50" t="s">
        <v>57</v>
      </c>
      <c r="H61">
        <v>1951</v>
      </c>
      <c r="I61" s="52">
        <v>1938.6349546383408</v>
      </c>
      <c r="J61" s="53"/>
      <c r="K61" s="57"/>
      <c r="L61" s="56"/>
      <c r="M61" s="40">
        <f t="shared" si="4"/>
        <v>0</v>
      </c>
      <c r="N61" s="41">
        <f t="shared" si="5"/>
        <v>-1</v>
      </c>
      <c r="O61" s="40">
        <f t="shared" si="6"/>
        <v>0</v>
      </c>
      <c r="P61" s="41">
        <f t="shared" si="7"/>
        <v>-1</v>
      </c>
      <c r="Q61" s="54"/>
      <c r="T61" s="55"/>
    </row>
    <row r="62" spans="1:20" x14ac:dyDescent="0.35">
      <c r="A62" s="48"/>
      <c r="B62" s="49" t="s">
        <v>105</v>
      </c>
      <c r="C62" s="50"/>
      <c r="D62" s="51"/>
      <c r="E62" s="51"/>
      <c r="F62" s="51"/>
      <c r="G62" s="50" t="s">
        <v>57</v>
      </c>
      <c r="H62">
        <v>984</v>
      </c>
      <c r="I62" s="52">
        <v>977.76360602979366</v>
      </c>
      <c r="J62" s="53"/>
      <c r="K62" s="57"/>
      <c r="L62" s="56"/>
      <c r="M62" s="40">
        <f t="shared" si="4"/>
        <v>0</v>
      </c>
      <c r="N62" s="41">
        <f t="shared" si="5"/>
        <v>-1</v>
      </c>
      <c r="O62" s="40">
        <f t="shared" si="6"/>
        <v>0</v>
      </c>
      <c r="P62" s="41">
        <f t="shared" si="7"/>
        <v>-1</v>
      </c>
      <c r="Q62" s="54"/>
      <c r="T62" s="55"/>
    </row>
    <row r="63" spans="1:20" x14ac:dyDescent="0.35">
      <c r="A63" s="48"/>
      <c r="B63" s="49" t="s">
        <v>106</v>
      </c>
      <c r="C63" s="50"/>
      <c r="D63" s="51"/>
      <c r="E63" s="51"/>
      <c r="F63" s="51"/>
      <c r="G63" s="50" t="s">
        <v>57</v>
      </c>
      <c r="H63">
        <v>1543</v>
      </c>
      <c r="I63" s="52">
        <v>1985.734542977581</v>
      </c>
      <c r="J63" s="53"/>
      <c r="K63" s="57"/>
      <c r="L63" s="56"/>
      <c r="M63" s="40">
        <f t="shared" si="4"/>
        <v>0</v>
      </c>
      <c r="N63" s="41">
        <f t="shared" si="5"/>
        <v>-1</v>
      </c>
      <c r="O63" s="40">
        <f t="shared" si="6"/>
        <v>0</v>
      </c>
      <c r="P63" s="41">
        <f t="shared" si="7"/>
        <v>-1</v>
      </c>
      <c r="Q63" s="54"/>
      <c r="T63" s="55"/>
    </row>
    <row r="64" spans="1:20" x14ac:dyDescent="0.35">
      <c r="A64" s="48"/>
      <c r="B64" s="49" t="s">
        <v>107</v>
      </c>
      <c r="C64" s="50"/>
      <c r="D64" s="51"/>
      <c r="E64" s="51"/>
      <c r="F64" s="51"/>
      <c r="G64" s="50" t="s">
        <v>57</v>
      </c>
      <c r="H64">
        <v>1934</v>
      </c>
      <c r="I64" s="52">
        <v>1921.7426972170942</v>
      </c>
      <c r="J64" s="53"/>
      <c r="K64" s="57"/>
      <c r="L64" s="56"/>
      <c r="M64" s="40">
        <f t="shared" si="4"/>
        <v>0</v>
      </c>
      <c r="N64" s="41">
        <f t="shared" si="5"/>
        <v>-1</v>
      </c>
      <c r="O64" s="40">
        <f t="shared" si="6"/>
        <v>0</v>
      </c>
      <c r="P64" s="41">
        <f t="shared" si="7"/>
        <v>-1</v>
      </c>
      <c r="Q64" s="54"/>
      <c r="T64" s="55"/>
    </row>
    <row r="65" spans="1:20" x14ac:dyDescent="0.35">
      <c r="A65" s="48"/>
      <c r="B65" s="49" t="s">
        <v>108</v>
      </c>
      <c r="C65" s="50"/>
      <c r="D65" s="51"/>
      <c r="E65" s="51"/>
      <c r="F65" s="51"/>
      <c r="G65" s="50" t="s">
        <v>57</v>
      </c>
      <c r="H65">
        <v>1010</v>
      </c>
      <c r="I65" s="52">
        <v>1003.5988232622882</v>
      </c>
      <c r="J65" s="53"/>
      <c r="K65" s="57"/>
      <c r="L65" s="56"/>
      <c r="M65" s="40">
        <f t="shared" si="4"/>
        <v>0</v>
      </c>
      <c r="N65" s="41">
        <f t="shared" si="5"/>
        <v>-1</v>
      </c>
      <c r="O65" s="40">
        <f t="shared" si="6"/>
        <v>0</v>
      </c>
      <c r="P65" s="41">
        <f t="shared" si="7"/>
        <v>-1</v>
      </c>
      <c r="Q65" s="54"/>
      <c r="T65" s="55"/>
    </row>
    <row r="66" spans="1:20" x14ac:dyDescent="0.35">
      <c r="A66" s="48"/>
      <c r="B66" s="49" t="s">
        <v>109</v>
      </c>
      <c r="C66" s="50"/>
      <c r="D66" s="51"/>
      <c r="E66" s="51"/>
      <c r="F66" s="51"/>
      <c r="G66" s="50" t="s">
        <v>57</v>
      </c>
      <c r="H66">
        <v>325</v>
      </c>
      <c r="I66" s="52">
        <v>322.94021540618184</v>
      </c>
      <c r="J66" s="53"/>
      <c r="K66" s="57"/>
      <c r="L66" s="56"/>
      <c r="M66" s="40">
        <f t="shared" si="4"/>
        <v>0</v>
      </c>
      <c r="N66" s="41">
        <f t="shared" si="5"/>
        <v>-1</v>
      </c>
      <c r="O66" s="40">
        <f t="shared" si="6"/>
        <v>0</v>
      </c>
      <c r="P66" s="41">
        <f t="shared" si="7"/>
        <v>-1</v>
      </c>
      <c r="Q66" s="54"/>
      <c r="T66" s="55"/>
    </row>
    <row r="67" spans="1:20" x14ac:dyDescent="0.35">
      <c r="A67" s="48"/>
      <c r="B67" s="49" t="s">
        <v>110</v>
      </c>
      <c r="C67" s="50"/>
      <c r="D67" s="51"/>
      <c r="E67" s="51"/>
      <c r="F67" s="51"/>
      <c r="G67" s="50" t="s">
        <v>70</v>
      </c>
      <c r="H67">
        <v>1508</v>
      </c>
      <c r="I67" s="52">
        <v>1498.4425994846838</v>
      </c>
      <c r="J67" s="53"/>
      <c r="K67" s="57"/>
      <c r="L67" s="56"/>
      <c r="M67" s="40">
        <f t="shared" si="4"/>
        <v>0</v>
      </c>
      <c r="N67" s="41">
        <f t="shared" si="5"/>
        <v>-1</v>
      </c>
      <c r="O67" s="40">
        <f t="shared" si="6"/>
        <v>0</v>
      </c>
      <c r="P67" s="41">
        <f t="shared" si="7"/>
        <v>-1</v>
      </c>
      <c r="Q67" s="54"/>
      <c r="T67" s="55"/>
    </row>
    <row r="68" spans="1:20" x14ac:dyDescent="0.35">
      <c r="A68" s="48"/>
      <c r="B68" s="49" t="s">
        <v>111</v>
      </c>
      <c r="C68" s="50"/>
      <c r="D68" s="51"/>
      <c r="E68" s="51"/>
      <c r="F68" s="51"/>
      <c r="G68" s="50" t="s">
        <v>70</v>
      </c>
      <c r="H68">
        <v>1205</v>
      </c>
      <c r="I68" s="52">
        <v>1197.3629525059973</v>
      </c>
      <c r="J68" s="53"/>
      <c r="K68" s="57"/>
      <c r="L68" s="56"/>
      <c r="M68" s="40">
        <f t="shared" si="4"/>
        <v>0</v>
      </c>
      <c r="N68" s="41">
        <f t="shared" si="5"/>
        <v>-1</v>
      </c>
      <c r="O68" s="40">
        <f t="shared" si="6"/>
        <v>0</v>
      </c>
      <c r="P68" s="41">
        <f t="shared" si="7"/>
        <v>-1</v>
      </c>
      <c r="Q68" s="54"/>
      <c r="T68" s="55"/>
    </row>
    <row r="69" spans="1:20" x14ac:dyDescent="0.35">
      <c r="A69" s="48"/>
      <c r="B69" s="49" t="s">
        <v>112</v>
      </c>
      <c r="C69" s="50"/>
      <c r="D69" s="51"/>
      <c r="E69" s="51"/>
      <c r="F69" s="51"/>
      <c r="G69" s="50" t="s">
        <v>70</v>
      </c>
      <c r="H69">
        <v>1280</v>
      </c>
      <c r="I69" s="52">
        <v>1271.8876175997316</v>
      </c>
      <c r="J69" s="53"/>
      <c r="K69" s="57"/>
      <c r="L69" s="56"/>
      <c r="M69" s="40">
        <f t="shared" si="4"/>
        <v>0</v>
      </c>
      <c r="N69" s="41">
        <f t="shared" si="5"/>
        <v>-1</v>
      </c>
      <c r="O69" s="40">
        <f t="shared" si="6"/>
        <v>0</v>
      </c>
      <c r="P69" s="41">
        <f t="shared" si="7"/>
        <v>-1</v>
      </c>
      <c r="Q69" s="54"/>
      <c r="T69" s="55"/>
    </row>
    <row r="70" spans="1:20" x14ac:dyDescent="0.35">
      <c r="A70" s="48"/>
      <c r="B70" s="49" t="s">
        <v>113</v>
      </c>
      <c r="C70" s="50"/>
      <c r="D70" s="51"/>
      <c r="E70" s="51"/>
      <c r="F70" s="51"/>
      <c r="G70" s="50" t="s">
        <v>70</v>
      </c>
      <c r="H70">
        <v>1400</v>
      </c>
      <c r="I70" s="52">
        <v>1391.1270817497063</v>
      </c>
      <c r="J70" s="53"/>
      <c r="K70" s="57"/>
      <c r="L70" s="56"/>
      <c r="M70" s="40">
        <f t="shared" si="4"/>
        <v>0</v>
      </c>
      <c r="N70" s="41">
        <f t="shared" si="5"/>
        <v>-1</v>
      </c>
      <c r="O70" s="40">
        <f t="shared" si="6"/>
        <v>0</v>
      </c>
      <c r="P70" s="41">
        <f t="shared" si="7"/>
        <v>-1</v>
      </c>
      <c r="Q70" s="54"/>
      <c r="T70" s="55"/>
    </row>
    <row r="71" spans="1:20" x14ac:dyDescent="0.35">
      <c r="A71" s="48"/>
      <c r="B71" s="49" t="s">
        <v>114</v>
      </c>
      <c r="C71" s="50"/>
      <c r="D71" s="51"/>
      <c r="E71" s="51"/>
      <c r="F71" s="51"/>
      <c r="G71" s="50" t="s">
        <v>70</v>
      </c>
      <c r="H71">
        <v>2073</v>
      </c>
      <c r="I71" s="52">
        <v>2059.8617431908151</v>
      </c>
      <c r="J71" s="53"/>
      <c r="K71" s="57"/>
      <c r="L71" s="56"/>
      <c r="M71" s="40">
        <f t="shared" si="4"/>
        <v>0</v>
      </c>
      <c r="N71" s="41">
        <f t="shared" si="5"/>
        <v>-1</v>
      </c>
      <c r="O71" s="40">
        <f t="shared" si="6"/>
        <v>0</v>
      </c>
      <c r="P71" s="41">
        <f t="shared" si="7"/>
        <v>-1</v>
      </c>
      <c r="Q71" s="54"/>
      <c r="T71" s="55"/>
    </row>
    <row r="72" spans="1:20" x14ac:dyDescent="0.35">
      <c r="A72" s="48"/>
      <c r="B72" s="49" t="s">
        <v>115</v>
      </c>
      <c r="C72" s="50"/>
      <c r="D72" s="51"/>
      <c r="E72" s="51"/>
      <c r="F72" s="51"/>
      <c r="G72" s="50" t="s">
        <v>70</v>
      </c>
      <c r="H72">
        <v>681</v>
      </c>
      <c r="I72" s="52">
        <v>676.68395905110719</v>
      </c>
      <c r="J72" s="53"/>
      <c r="K72" s="57"/>
      <c r="L72" s="56"/>
      <c r="M72" s="40">
        <f t="shared" si="4"/>
        <v>0</v>
      </c>
      <c r="N72" s="41">
        <f t="shared" si="5"/>
        <v>-1</v>
      </c>
      <c r="O72" s="40">
        <f t="shared" si="6"/>
        <v>0</v>
      </c>
      <c r="P72" s="41">
        <f t="shared" si="7"/>
        <v>-1</v>
      </c>
      <c r="Q72" s="54"/>
      <c r="T72" s="55"/>
    </row>
    <row r="73" spans="1:20" x14ac:dyDescent="0.35">
      <c r="A73" s="48"/>
      <c r="B73" s="49" t="s">
        <v>116</v>
      </c>
      <c r="C73" s="50"/>
      <c r="D73" s="51"/>
      <c r="E73" s="51"/>
      <c r="F73" s="51"/>
      <c r="G73" s="50" t="s">
        <v>66</v>
      </c>
      <c r="H73">
        <v>405</v>
      </c>
      <c r="I73" s="52">
        <v>402.43319150616503</v>
      </c>
      <c r="J73" s="53"/>
      <c r="K73" s="57"/>
      <c r="L73" s="56"/>
      <c r="M73" s="40">
        <f t="shared" si="4"/>
        <v>0</v>
      </c>
      <c r="N73" s="41">
        <f t="shared" si="5"/>
        <v>-1</v>
      </c>
      <c r="O73" s="40">
        <f t="shared" si="6"/>
        <v>0</v>
      </c>
      <c r="P73" s="41">
        <f t="shared" si="7"/>
        <v>-1</v>
      </c>
      <c r="Q73" s="54"/>
      <c r="T73" s="55"/>
    </row>
    <row r="74" spans="1:20" x14ac:dyDescent="0.35">
      <c r="A74" s="48"/>
      <c r="B74" s="49" t="s">
        <v>117</v>
      </c>
      <c r="C74" s="50"/>
      <c r="D74" s="51"/>
      <c r="E74" s="51"/>
      <c r="F74" s="51"/>
      <c r="G74" s="50" t="s">
        <v>66</v>
      </c>
      <c r="H74">
        <v>1998</v>
      </c>
      <c r="I74" s="52">
        <v>1985.3370780970808</v>
      </c>
      <c r="J74" s="53"/>
      <c r="K74" s="57"/>
      <c r="L74" s="56"/>
      <c r="M74" s="40">
        <f t="shared" si="4"/>
        <v>0</v>
      </c>
      <c r="N74" s="41">
        <f t="shared" si="5"/>
        <v>-1</v>
      </c>
      <c r="O74" s="40">
        <f t="shared" si="6"/>
        <v>0</v>
      </c>
      <c r="P74" s="41">
        <f t="shared" si="7"/>
        <v>-1</v>
      </c>
      <c r="Q74" s="54"/>
      <c r="T74" s="55"/>
    </row>
    <row r="75" spans="1:20" x14ac:dyDescent="0.35">
      <c r="A75" s="48"/>
      <c r="B75" s="49" t="s">
        <v>118</v>
      </c>
      <c r="C75" s="50"/>
      <c r="D75" s="51"/>
      <c r="E75" s="51"/>
      <c r="F75" s="51"/>
      <c r="G75" s="50" t="s">
        <v>66</v>
      </c>
      <c r="H75">
        <v>1471</v>
      </c>
      <c r="I75" s="52">
        <v>1461.6770980384415</v>
      </c>
      <c r="J75" s="53"/>
      <c r="K75" s="57"/>
      <c r="L75" s="56"/>
      <c r="M75" s="40">
        <f t="shared" si="4"/>
        <v>0</v>
      </c>
      <c r="N75" s="41">
        <f t="shared" si="5"/>
        <v>-1</v>
      </c>
      <c r="O75" s="40">
        <f t="shared" si="6"/>
        <v>0</v>
      </c>
      <c r="P75" s="41">
        <f t="shared" si="7"/>
        <v>-1</v>
      </c>
      <c r="Q75" s="54"/>
      <c r="T75" s="55"/>
    </row>
    <row r="76" spans="1:20" x14ac:dyDescent="0.35">
      <c r="A76" s="48"/>
      <c r="B76" s="49" t="s">
        <v>119</v>
      </c>
      <c r="C76" s="50"/>
      <c r="D76" s="51"/>
      <c r="E76" s="51"/>
      <c r="F76" s="51"/>
      <c r="G76" s="50" t="s">
        <v>66</v>
      </c>
      <c r="H76">
        <v>2401</v>
      </c>
      <c r="I76" s="52">
        <v>2385.7829452007463</v>
      </c>
      <c r="J76" s="53"/>
      <c r="K76" s="57"/>
      <c r="L76" s="56"/>
      <c r="M76" s="40">
        <f t="shared" si="4"/>
        <v>0</v>
      </c>
      <c r="N76" s="41">
        <f t="shared" si="5"/>
        <v>-1</v>
      </c>
      <c r="O76" s="40">
        <f t="shared" si="6"/>
        <v>0</v>
      </c>
      <c r="P76" s="41">
        <f t="shared" si="7"/>
        <v>-1</v>
      </c>
      <c r="Q76" s="54"/>
      <c r="T76" s="55"/>
    </row>
    <row r="77" spans="1:20" x14ac:dyDescent="0.35">
      <c r="A77" s="48"/>
      <c r="B77" s="49" t="s">
        <v>120</v>
      </c>
      <c r="C77" s="50"/>
      <c r="D77" s="51"/>
      <c r="E77" s="51"/>
      <c r="F77" s="51"/>
      <c r="G77" s="50" t="s">
        <v>66</v>
      </c>
      <c r="H77">
        <v>1496</v>
      </c>
      <c r="I77" s="52">
        <v>1486.5186530696863</v>
      </c>
      <c r="J77" s="53"/>
      <c r="K77" s="57"/>
      <c r="L77" s="56"/>
      <c r="M77" s="40">
        <f t="shared" si="4"/>
        <v>0</v>
      </c>
      <c r="N77" s="41">
        <f t="shared" si="5"/>
        <v>-1</v>
      </c>
      <c r="O77" s="40">
        <f t="shared" si="6"/>
        <v>0</v>
      </c>
      <c r="P77" s="41">
        <f t="shared" si="7"/>
        <v>-1</v>
      </c>
      <c r="Q77" s="54"/>
      <c r="T77" s="55"/>
    </row>
    <row r="78" spans="1:20" x14ac:dyDescent="0.35">
      <c r="A78" s="48"/>
      <c r="B78" s="49" t="s">
        <v>121</v>
      </c>
      <c r="C78" s="50"/>
      <c r="D78" s="51"/>
      <c r="E78" s="51"/>
      <c r="F78" s="51"/>
      <c r="G78" s="50" t="s">
        <v>62</v>
      </c>
      <c r="H78">
        <v>2871</v>
      </c>
      <c r="I78" s="52">
        <v>2888.5760190331403</v>
      </c>
      <c r="J78" s="53"/>
      <c r="K78" s="57"/>
      <c r="L78" s="56"/>
      <c r="M78" s="40">
        <f t="shared" ref="M78:M91" si="8">IF(K78="",0,(SUMIF($G$20:$G$91,K78,$H$20:$H$91)))</f>
        <v>0</v>
      </c>
      <c r="N78" s="41">
        <f t="shared" ref="N78:N109" si="9">IF(K78="",-1,(-($L$6-(M78/L78))/$L$6))</f>
        <v>-1</v>
      </c>
      <c r="O78" s="40">
        <f t="shared" ref="O78:O91" si="10">IF(K78="",0,(SUMIF($G$19:$G$91,K78,$I$19:$I$91)))</f>
        <v>0</v>
      </c>
      <c r="P78" s="41">
        <f t="shared" ref="P78:P109" si="11">IF(K78="",-1,(-($M$6-(O78/L78))/$M$6))</f>
        <v>-1</v>
      </c>
      <c r="Q78" s="54"/>
      <c r="T78" s="55"/>
    </row>
    <row r="79" spans="1:20" x14ac:dyDescent="0.35">
      <c r="A79" s="48"/>
      <c r="B79" s="49" t="s">
        <v>122</v>
      </c>
      <c r="C79" s="50"/>
      <c r="D79" s="51"/>
      <c r="E79" s="51"/>
      <c r="F79" s="51"/>
      <c r="G79" s="50" t="s">
        <v>62</v>
      </c>
      <c r="H79">
        <v>994</v>
      </c>
      <c r="I79" s="52">
        <v>987.70022804229154</v>
      </c>
      <c r="J79" s="53"/>
      <c r="K79" s="57"/>
      <c r="L79" s="56"/>
      <c r="M79" s="40">
        <f t="shared" si="8"/>
        <v>0</v>
      </c>
      <c r="N79" s="41">
        <f t="shared" si="9"/>
        <v>-1</v>
      </c>
      <c r="O79" s="40">
        <f t="shared" si="10"/>
        <v>0</v>
      </c>
      <c r="P79" s="41">
        <f t="shared" si="11"/>
        <v>-1</v>
      </c>
      <c r="Q79" s="54"/>
      <c r="T79" s="55"/>
    </row>
    <row r="80" spans="1:20" x14ac:dyDescent="0.35">
      <c r="A80" s="48"/>
      <c r="B80" s="49" t="s">
        <v>123</v>
      </c>
      <c r="C80" s="50"/>
      <c r="D80" s="51"/>
      <c r="E80" s="51"/>
      <c r="F80" s="51"/>
      <c r="G80" s="50" t="s">
        <v>62</v>
      </c>
      <c r="H80">
        <v>1027</v>
      </c>
      <c r="I80" s="52">
        <v>1020.4910806835346</v>
      </c>
      <c r="J80" s="53"/>
      <c r="K80" s="57"/>
      <c r="L80" s="56"/>
      <c r="M80" s="40">
        <f t="shared" si="8"/>
        <v>0</v>
      </c>
      <c r="N80" s="41">
        <f t="shared" si="9"/>
        <v>-1</v>
      </c>
      <c r="O80" s="40">
        <f t="shared" si="10"/>
        <v>0</v>
      </c>
      <c r="P80" s="41">
        <f t="shared" si="11"/>
        <v>-1</v>
      </c>
      <c r="Q80" s="54"/>
      <c r="T80" s="55"/>
    </row>
    <row r="81" spans="1:20" x14ac:dyDescent="0.35">
      <c r="A81" s="48"/>
      <c r="B81" s="49" t="s">
        <v>124</v>
      </c>
      <c r="C81" s="50"/>
      <c r="D81" s="51"/>
      <c r="E81" s="51"/>
      <c r="F81" s="51"/>
      <c r="G81" s="50" t="s">
        <v>62</v>
      </c>
      <c r="H81">
        <v>1402</v>
      </c>
      <c r="I81" s="52">
        <v>1393.1144061522059</v>
      </c>
      <c r="J81" s="53"/>
      <c r="K81" s="57"/>
      <c r="L81" s="56"/>
      <c r="M81" s="40">
        <f t="shared" si="8"/>
        <v>0</v>
      </c>
      <c r="N81" s="41">
        <f t="shared" si="9"/>
        <v>-1</v>
      </c>
      <c r="O81" s="40">
        <f t="shared" si="10"/>
        <v>0</v>
      </c>
      <c r="P81" s="41">
        <f t="shared" si="11"/>
        <v>-1</v>
      </c>
      <c r="Q81" s="54"/>
      <c r="T81" s="55"/>
    </row>
    <row r="82" spans="1:20" x14ac:dyDescent="0.35">
      <c r="A82" s="48"/>
      <c r="B82" s="49" t="s">
        <v>125</v>
      </c>
      <c r="C82" s="50"/>
      <c r="D82" s="51"/>
      <c r="E82" s="51"/>
      <c r="F82" s="51"/>
      <c r="G82" s="50" t="s">
        <v>62</v>
      </c>
      <c r="H82">
        <v>1324</v>
      </c>
      <c r="I82" s="52">
        <v>1619.6693880371581</v>
      </c>
      <c r="J82" s="53"/>
      <c r="K82" s="57"/>
      <c r="L82" s="56"/>
      <c r="M82" s="40">
        <f t="shared" si="8"/>
        <v>0</v>
      </c>
      <c r="N82" s="41">
        <f t="shared" si="9"/>
        <v>-1</v>
      </c>
      <c r="O82" s="40">
        <f t="shared" si="10"/>
        <v>0</v>
      </c>
      <c r="P82" s="41">
        <f t="shared" si="11"/>
        <v>-1</v>
      </c>
      <c r="Q82" s="54"/>
      <c r="T82" s="55"/>
    </row>
    <row r="83" spans="1:20" x14ac:dyDescent="0.35">
      <c r="A83" s="48"/>
      <c r="B83" s="49"/>
      <c r="C83" s="50"/>
      <c r="D83" s="51"/>
      <c r="E83" s="51"/>
      <c r="F83" s="51"/>
      <c r="G83" s="51"/>
      <c r="H83" s="58"/>
      <c r="I83" s="52"/>
      <c r="J83" s="53"/>
      <c r="K83" s="57"/>
      <c r="L83" s="56"/>
      <c r="M83" s="40">
        <f t="shared" si="8"/>
        <v>0</v>
      </c>
      <c r="N83" s="41">
        <f t="shared" si="9"/>
        <v>-1</v>
      </c>
      <c r="O83" s="40">
        <f t="shared" si="10"/>
        <v>0</v>
      </c>
      <c r="P83" s="41">
        <f t="shared" si="11"/>
        <v>-1</v>
      </c>
      <c r="Q83" s="54"/>
      <c r="T83" s="55"/>
    </row>
    <row r="84" spans="1:20" x14ac:dyDescent="0.35">
      <c r="A84" s="48"/>
      <c r="B84" s="49"/>
      <c r="C84" s="50"/>
      <c r="D84" s="51"/>
      <c r="E84" s="51"/>
      <c r="F84" s="51"/>
      <c r="G84" s="51"/>
      <c r="H84" s="58"/>
      <c r="I84" s="52"/>
      <c r="J84" s="53"/>
      <c r="K84" s="57"/>
      <c r="L84" s="56"/>
      <c r="M84" s="40">
        <f t="shared" si="8"/>
        <v>0</v>
      </c>
      <c r="N84" s="41">
        <f t="shared" si="9"/>
        <v>-1</v>
      </c>
      <c r="O84" s="40">
        <f t="shared" si="10"/>
        <v>0</v>
      </c>
      <c r="P84" s="41">
        <f t="shared" si="11"/>
        <v>-1</v>
      </c>
      <c r="Q84" s="54"/>
      <c r="T84" s="55"/>
    </row>
    <row r="85" spans="1:20" x14ac:dyDescent="0.35">
      <c r="A85" s="48"/>
      <c r="B85" s="56"/>
      <c r="C85" s="50"/>
      <c r="D85" s="51"/>
      <c r="E85" s="51"/>
      <c r="F85" s="51"/>
      <c r="G85" s="51"/>
      <c r="H85" s="58"/>
      <c r="I85" s="52"/>
      <c r="J85" s="53"/>
      <c r="K85" s="57"/>
      <c r="L85" s="56"/>
      <c r="M85" s="40">
        <f t="shared" si="8"/>
        <v>0</v>
      </c>
      <c r="N85" s="41">
        <f t="shared" si="9"/>
        <v>-1</v>
      </c>
      <c r="O85" s="40">
        <f t="shared" si="10"/>
        <v>0</v>
      </c>
      <c r="P85" s="41">
        <f t="shared" si="11"/>
        <v>-1</v>
      </c>
      <c r="Q85" s="54"/>
    </row>
    <row r="86" spans="1:20" x14ac:dyDescent="0.35">
      <c r="A86" s="48"/>
      <c r="B86" s="56"/>
      <c r="C86" s="50"/>
      <c r="D86" s="51"/>
      <c r="E86" s="51"/>
      <c r="F86" s="51"/>
      <c r="G86" s="51"/>
      <c r="H86" s="58"/>
      <c r="I86" s="52"/>
      <c r="J86" s="53"/>
      <c r="K86" s="57"/>
      <c r="L86" s="56"/>
      <c r="M86" s="40">
        <f t="shared" si="8"/>
        <v>0</v>
      </c>
      <c r="N86" s="41">
        <f t="shared" si="9"/>
        <v>-1</v>
      </c>
      <c r="O86" s="40">
        <f t="shared" si="10"/>
        <v>0</v>
      </c>
      <c r="P86" s="41">
        <f t="shared" si="11"/>
        <v>-1</v>
      </c>
      <c r="Q86" s="54"/>
    </row>
    <row r="87" spans="1:20" x14ac:dyDescent="0.35">
      <c r="A87" s="48"/>
      <c r="B87" s="56"/>
      <c r="C87" s="50"/>
      <c r="D87" s="51"/>
      <c r="E87" s="51"/>
      <c r="F87" s="51"/>
      <c r="G87" s="51"/>
      <c r="H87" s="58"/>
      <c r="I87" s="52"/>
      <c r="J87" s="53"/>
      <c r="K87" s="57"/>
      <c r="L87" s="56"/>
      <c r="M87" s="40">
        <f t="shared" si="8"/>
        <v>0</v>
      </c>
      <c r="N87" s="41">
        <f t="shared" si="9"/>
        <v>-1</v>
      </c>
      <c r="O87" s="40">
        <f t="shared" si="10"/>
        <v>0</v>
      </c>
      <c r="P87" s="41">
        <f t="shared" si="11"/>
        <v>-1</v>
      </c>
      <c r="Q87" s="54"/>
    </row>
    <row r="88" spans="1:20" x14ac:dyDescent="0.35">
      <c r="A88" s="48"/>
      <c r="B88" s="56"/>
      <c r="C88" s="50"/>
      <c r="D88" s="51"/>
      <c r="E88" s="51"/>
      <c r="F88" s="51"/>
      <c r="G88" s="51"/>
      <c r="H88" s="58"/>
      <c r="I88" s="52"/>
      <c r="J88" s="53"/>
      <c r="K88" s="57"/>
      <c r="L88" s="56"/>
      <c r="M88" s="40">
        <f t="shared" si="8"/>
        <v>0</v>
      </c>
      <c r="N88" s="41">
        <f t="shared" si="9"/>
        <v>-1</v>
      </c>
      <c r="O88" s="40">
        <f t="shared" si="10"/>
        <v>0</v>
      </c>
      <c r="P88" s="41">
        <f t="shared" si="11"/>
        <v>-1</v>
      </c>
      <c r="Q88" s="54"/>
    </row>
    <row r="89" spans="1:20" x14ac:dyDescent="0.35">
      <c r="A89" s="48"/>
      <c r="B89" s="56"/>
      <c r="C89" s="50"/>
      <c r="D89" s="51"/>
      <c r="E89" s="51"/>
      <c r="F89" s="51"/>
      <c r="G89" s="51"/>
      <c r="H89" s="58"/>
      <c r="I89" s="52"/>
      <c r="J89" s="53"/>
      <c r="K89" s="57"/>
      <c r="L89" s="56"/>
      <c r="M89" s="40">
        <f t="shared" si="8"/>
        <v>0</v>
      </c>
      <c r="N89" s="41">
        <f t="shared" si="9"/>
        <v>-1</v>
      </c>
      <c r="O89" s="40">
        <f t="shared" si="10"/>
        <v>0</v>
      </c>
      <c r="P89" s="41">
        <f t="shared" si="11"/>
        <v>-1</v>
      </c>
      <c r="Q89" s="54"/>
    </row>
    <row r="90" spans="1:20" x14ac:dyDescent="0.35">
      <c r="A90" s="48"/>
      <c r="B90" s="56"/>
      <c r="C90" s="50"/>
      <c r="D90" s="51"/>
      <c r="E90" s="51"/>
      <c r="F90" s="51"/>
      <c r="G90" s="51"/>
      <c r="H90" s="49"/>
      <c r="I90" s="49"/>
      <c r="J90" s="53"/>
      <c r="K90" s="57"/>
      <c r="L90" s="56"/>
      <c r="M90" s="40">
        <f t="shared" si="8"/>
        <v>0</v>
      </c>
      <c r="N90" s="41">
        <f t="shared" si="9"/>
        <v>-1</v>
      </c>
      <c r="O90" s="40">
        <f t="shared" si="10"/>
        <v>0</v>
      </c>
      <c r="P90" s="41">
        <f t="shared" si="11"/>
        <v>-1</v>
      </c>
      <c r="Q90" s="54"/>
    </row>
    <row r="91" spans="1:20" x14ac:dyDescent="0.35">
      <c r="A91" s="48"/>
      <c r="B91" s="56"/>
      <c r="C91" s="50"/>
      <c r="D91" s="51"/>
      <c r="E91" s="51"/>
      <c r="F91" s="51"/>
      <c r="G91" s="51"/>
      <c r="H91" s="49"/>
      <c r="I91" s="49"/>
      <c r="J91" s="53"/>
      <c r="K91" s="57"/>
      <c r="L91" s="56"/>
      <c r="M91" s="40">
        <f t="shared" si="8"/>
        <v>0</v>
      </c>
      <c r="N91" s="41">
        <f t="shared" si="9"/>
        <v>-1</v>
      </c>
      <c r="O91" s="40">
        <f t="shared" si="10"/>
        <v>0</v>
      </c>
      <c r="P91" s="41">
        <f t="shared" si="11"/>
        <v>-1</v>
      </c>
      <c r="Q91" s="54"/>
    </row>
  </sheetData>
  <mergeCells count="3">
    <mergeCell ref="B4:F6"/>
    <mergeCell ref="B8:F8"/>
    <mergeCell ref="M10:P10"/>
  </mergeCells>
  <conditionalFormatting sqref="O14:O91 M14:M91">
    <cfRule type="cellIs" dxfId="4" priority="1" stopIfTrue="1" operator="equal">
      <formula>0</formula>
    </cfRule>
  </conditionalFormatting>
  <conditionalFormatting sqref="P14:P91 N14:N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1.4 Stage One Websites Text.docx" ma:contentTypeID="0x010100E7BD6A8A66F7CB4BBA2B02F0531791BE0026A9A75CCCA16F4693F1FE45F71519DE91002DD8BDBAA355CC4BA35BECE84FB09B59" ma:contentTypeVersion="4" ma:contentTypeDescription="" ma:contentTypeScope="" ma:versionID="579767aae9ab0f51e2008dac26c3435c">
  <xsd:schema xmlns:xsd="http://www.w3.org/2001/XMLSchema" xmlns:xs="http://www.w3.org/2001/XMLSchema" xmlns:p="http://schemas.microsoft.com/office/2006/metadata/properties" xmlns:ns1="http://schemas.microsoft.com/sharepoint/v3" xmlns:ns2="07a766d4-cf60-4260-9f49-242aaa07e1bd" xmlns:ns3="d23c6157-5623-4293-b83e-785d6ba7de2d" targetNamespace="http://schemas.microsoft.com/office/2006/metadata/properties" ma:root="true" ma:fieldsID="20cf3effeeb911e3af9b0ee6afc7d8a4" ns1:_="" ns2:_="" ns3:_="">
    <xsd:import namespace="http://schemas.microsoft.com/sharepoint/v3"/>
    <xsd:import namespace="07a766d4-cf60-4260-9f49-242aaa07e1bd"/>
    <xsd:import namespace="d23c6157-5623-4293-b83e-785d6ba7de2d"/>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Havant</TermName>
          <TermId xmlns="http://schemas.microsoft.com/office/infopath/2007/PartnerControls">c03007bd-df99-43d8-98f4-301e53437cb2</TermId>
        </TermInfo>
      </Terms>
    </d08e702f979e48d3863205ea645082c2>
    <TaxCatchAll xmlns="07a766d4-cf60-4260-9f49-242aaa07e1b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57F21F07-E6AD-4DDC-8FA1-4E236E69D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B8124F-D269-46F6-9460-E0CD7E9C17B7}">
  <ds:schemaRefs>
    <ds:schemaRef ds:uri="07a766d4-cf60-4260-9f49-242aaa07e1bd"/>
    <ds:schemaRef ds:uri="http://schemas.openxmlformats.org/package/2006/metadata/core-properties"/>
    <ds:schemaRef ds:uri="http://schemas.microsoft.com/office/2006/documentManagement/types"/>
    <ds:schemaRef ds:uri="http://schemas.microsoft.com/sharepoint/v3"/>
    <ds:schemaRef ds:uri="http://purl.org/dc/elements/1.1/"/>
    <ds:schemaRef ds:uri="http://purl.org/dc/terms/"/>
    <ds:schemaRef ds:uri="http://schemas.microsoft.com/office/2006/metadata/properties"/>
    <ds:schemaRef ds:uri="http://schemas.microsoft.com/office/infopath/2007/PartnerControls"/>
    <ds:schemaRef ds:uri="d23c6157-5623-4293-b83e-785d6ba7de2d"/>
    <ds:schemaRef ds:uri="http://www.w3.org/XML/1998/namespace"/>
    <ds:schemaRef ds:uri="http://purl.org/dc/dcmitype/"/>
  </ds:schemaRefs>
</ds:datastoreItem>
</file>

<file path=customXml/itemProps3.xml><?xml version="1.0" encoding="utf-8"?>
<ds:datastoreItem xmlns:ds="http://schemas.openxmlformats.org/officeDocument/2006/customXml" ds:itemID="{4274D05A-D70D-43ED-A6A8-2176B33260D5}">
  <ds:schemaRefs>
    <ds:schemaRef ds:uri="http://schemas.microsoft.com/sharepoint/v3/contenttype/forms"/>
  </ds:schemaRefs>
</ds:datastoreItem>
</file>

<file path=customXml/itemProps4.xml><?xml version="1.0" encoding="utf-8"?>
<ds:datastoreItem xmlns:ds="http://schemas.openxmlformats.org/officeDocument/2006/customXml" ds:itemID="{FE3DCF55-80F9-473C-B71A-8D81C61714CF}">
  <ds:schemaRefs>
    <ds:schemaRef ds:uri="office.server.policy"/>
  </ds:schemaRefs>
</ds:datastoreItem>
</file>

<file path=customXml/itemProps5.xml><?xml version="1.0" encoding="utf-8"?>
<ds:datastoreItem xmlns:ds="http://schemas.openxmlformats.org/officeDocument/2006/customXml" ds:itemID="{C8331F0D-98EB-4AA3-940C-34652E75E463}">
  <ds:schemaRefs>
    <ds:schemaRef ds:uri="http://schemas.microsoft.com/sharepoint/events"/>
  </ds:schemaRefs>
</ds:datastoreItem>
</file>

<file path=customXml/itemProps6.xml><?xml version="1.0" encoding="utf-8"?>
<ds:datastoreItem xmlns:ds="http://schemas.openxmlformats.org/officeDocument/2006/customXml" ds:itemID="{214E090F-9117-4D33-8542-1327D29A2F0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Electoral Data proforma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Meredeen</dc:creator>
  <cp:lastModifiedBy>Gillespie, Matthew</cp:lastModifiedBy>
  <dcterms:created xsi:type="dcterms:W3CDTF">2021-09-28T12:51:30Z</dcterms:created>
  <dcterms:modified xsi:type="dcterms:W3CDTF">2021-09-28T12:54:18Z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0x010100E7BD6A8A66F7CB4BBA2B02F0531791BE0026A9A75CCCA16F4693F1FE45F71519DE91002DD8BDBAA355CC4BA35BECE84FB09B59</vt:lpwstr>
  </property>
  <property fmtid="{D5CDD505-2E9C-101B-9397-08002B2CF9AE}" pid="3" name="AuthorityName">
    <vt:lpwstr>151</vt:lpwstr>
  </property>
  <property fmtid="{D5CDD505-2E9C-101B-9397-08002B2CF9AE}" pid="4" name="_dlc_policyId">
    <vt:lpwstr>0x010100E7BD6A8A66F7CB4BBA2B02F0531791BE0026A9A75CCCA16F4693F1FE45F71519DE|-58849956</vt:lpwstr>
  </property>
  <property fmtid="{D5CDD505-2E9C-101B-9397-08002B2CF9AE}" pid="5"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