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3"/>
  <workbookPr defaultThemeVersion="166925"/>
  <mc:AlternateContent xmlns:mc="http://schemas.openxmlformats.org/markup-compatibility/2006">
    <mc:Choice Requires="x15">
      <x15ac:absPath xmlns:x15ac="http://schemas.microsoft.com/office/spreadsheetml/2010/11/ac" url="https://lgbce.sharepoint.com/sites/ReviewSystem/Derby/Review Documents/Review/0.5 Electoral Data/"/>
    </mc:Choice>
  </mc:AlternateContent>
  <xr:revisionPtr revIDLastSave="0" documentId="8_{5C76CC53-0B12-46B4-9733-2D0E7ADD311D}" xr6:coauthVersionLast="47" xr6:coauthVersionMax="47" xr10:uidLastSave="{00000000-0000-0000-0000-000000000000}"/>
  <bookViews>
    <workbookView xWindow="-120" yWindow="-120" windowWidth="29040" windowHeight="176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7" l="1"/>
  <c r="C12" i="7" l="1"/>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11" i="7"/>
  <c r="M14" i="7"/>
  <c r="O14" i="7"/>
  <c r="M15" i="7"/>
  <c r="O15" i="7"/>
  <c r="M16" i="7"/>
  <c r="O16" i="7"/>
  <c r="M17" i="7"/>
  <c r="O17" i="7"/>
  <c r="M18" i="7"/>
  <c r="O18" i="7"/>
  <c r="M19" i="7"/>
  <c r="O19" i="7"/>
  <c r="M20" i="7"/>
  <c r="O20" i="7"/>
  <c r="M21" i="7"/>
  <c r="O21" i="7"/>
  <c r="M22" i="7"/>
  <c r="O22" i="7"/>
  <c r="M23" i="7"/>
  <c r="O23" i="7"/>
  <c r="M24" i="7"/>
  <c r="O24" i="7"/>
  <c r="M25" i="7"/>
  <c r="O25" i="7"/>
  <c r="M26" i="7"/>
  <c r="O26" i="7"/>
  <c r="O27" i="7"/>
  <c r="O12" i="7" l="1"/>
  <c r="O13" i="7"/>
  <c r="M11" i="7"/>
  <c r="M12" i="7"/>
  <c r="M13" i="7"/>
  <c r="M98" i="7"/>
  <c r="N98" i="7"/>
  <c r="O98" i="7"/>
  <c r="P98" i="7"/>
  <c r="M99" i="7"/>
  <c r="N99" i="7"/>
  <c r="O99" i="7"/>
  <c r="P99" i="7"/>
  <c r="M100" i="7"/>
  <c r="N100" i="7"/>
  <c r="O100" i="7"/>
  <c r="P100" i="7"/>
  <c r="M101" i="7"/>
  <c r="N101" i="7"/>
  <c r="O101" i="7"/>
  <c r="P101" i="7"/>
  <c r="M102" i="7"/>
  <c r="N102" i="7"/>
  <c r="O102" i="7"/>
  <c r="P102" i="7"/>
  <c r="M103" i="7"/>
  <c r="N103" i="7"/>
  <c r="O103" i="7"/>
  <c r="P103" i="7"/>
  <c r="M104" i="7"/>
  <c r="N104" i="7"/>
  <c r="O104" i="7"/>
  <c r="P104" i="7"/>
  <c r="M105" i="7"/>
  <c r="N105" i="7"/>
  <c r="O105" i="7"/>
  <c r="P105" i="7"/>
  <c r="M106" i="7"/>
  <c r="N106" i="7"/>
  <c r="O106" i="7"/>
  <c r="P106" i="7"/>
  <c r="M107" i="7"/>
  <c r="N107" i="7"/>
  <c r="O107" i="7"/>
  <c r="P107" i="7"/>
  <c r="M109" i="7"/>
  <c r="N109" i="7"/>
  <c r="O109" i="7"/>
  <c r="P109" i="7"/>
  <c r="M110" i="7"/>
  <c r="N110" i="7"/>
  <c r="O110" i="7"/>
  <c r="P110" i="7"/>
  <c r="O11" i="7"/>
  <c r="L5" i="7"/>
  <c r="M5" i="7"/>
  <c r="M6" i="7" s="1"/>
  <c r="L6" i="7" l="1"/>
  <c r="P27" i="7"/>
  <c r="P17" i="7"/>
  <c r="P19" i="7"/>
  <c r="P20" i="7"/>
  <c r="P22" i="7"/>
  <c r="P24" i="7"/>
  <c r="P26" i="7"/>
  <c r="P14" i="7"/>
  <c r="P15" i="7"/>
  <c r="P16" i="7"/>
  <c r="P18" i="7"/>
  <c r="P21" i="7"/>
  <c r="P25" i="7"/>
  <c r="P23" i="7"/>
  <c r="P13" i="7"/>
  <c r="P12" i="7"/>
  <c r="P11" i="7"/>
  <c r="N15" i="7" l="1"/>
  <c r="N26" i="7"/>
  <c r="N17" i="7"/>
  <c r="N12" i="7"/>
  <c r="N27" i="7"/>
  <c r="N16" i="7"/>
  <c r="N18" i="7"/>
  <c r="N11" i="7"/>
  <c r="N14" i="7"/>
  <c r="N20" i="7"/>
  <c r="N21" i="7"/>
  <c r="N23" i="7"/>
  <c r="N22" i="7"/>
  <c r="N19" i="7"/>
  <c r="N25" i="7"/>
  <c r="N24" i="7"/>
  <c r="N13" i="7"/>
</calcChain>
</file>

<file path=xl/sharedStrings.xml><?xml version="1.0" encoding="utf-8"?>
<sst xmlns="http://schemas.openxmlformats.org/spreadsheetml/2006/main" count="242" uniqueCount="146">
  <si>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</si>
  <si>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</si>
  <si>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</si>
  <si>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</si>
  <si>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</si>
  <si>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</si>
  <si>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</si>
  <si>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</si>
  <si>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</si>
  <si>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</si>
  <si>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</si>
  <si>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</si>
  <si>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</si>
  <si>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</si>
  <si>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</si>
  <si>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</si>
  <si>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</si>
  <si>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</si>
  <si>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</si>
  <si>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</si>
  <si>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</si>
  <si>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</si>
  <si>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</si>
  <si>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</si>
  <si>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</si>
  <si>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</si>
  <si>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</si>
  <si>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</si>
  <si>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</si>
  <si>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</si>
  <si>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</si>
  <si>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</si>
  <si>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</si>
  <si>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</si>
  <si>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</si>
  <si>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</si>
  <si>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</si>
  <si>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</si>
  <si>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</si>
  <si>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</si>
  <si>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</si>
  <si>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</si>
  <si>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AB1</t>
  </si>
  <si>
    <t>Abbey</t>
  </si>
  <si>
    <t>AB2</t>
  </si>
  <si>
    <t>Allestree</t>
  </si>
  <si>
    <t>AB3</t>
  </si>
  <si>
    <t>Alvaston</t>
  </si>
  <si>
    <t>AB4</t>
  </si>
  <si>
    <t>Arboretum</t>
  </si>
  <si>
    <t>AB5</t>
  </si>
  <si>
    <t>Blagreaves</t>
  </si>
  <si>
    <t>AL1</t>
  </si>
  <si>
    <t>Boulton</t>
  </si>
  <si>
    <t>AL2</t>
  </si>
  <si>
    <t>Chaddesden</t>
  </si>
  <si>
    <t>AL3</t>
  </si>
  <si>
    <t>Chellaston</t>
  </si>
  <si>
    <t>AL4</t>
  </si>
  <si>
    <t>Darley</t>
  </si>
  <si>
    <t>AN1</t>
  </si>
  <si>
    <t>Derwent</t>
  </si>
  <si>
    <t>AN2</t>
  </si>
  <si>
    <t>Littleover</t>
  </si>
  <si>
    <t>AN3</t>
  </si>
  <si>
    <t>Mackworth</t>
  </si>
  <si>
    <t>AN4</t>
  </si>
  <si>
    <t>Mickleover</t>
  </si>
  <si>
    <t>AN5</t>
  </si>
  <si>
    <t>Normanton</t>
  </si>
  <si>
    <t>AN6</t>
  </si>
  <si>
    <t>Oakwood</t>
  </si>
  <si>
    <t>AN7</t>
  </si>
  <si>
    <t>Sinfin</t>
  </si>
  <si>
    <t>AR1</t>
  </si>
  <si>
    <t>Spondon</t>
  </si>
  <si>
    <t>AR2</t>
  </si>
  <si>
    <t>AR3</t>
  </si>
  <si>
    <t>AR4</t>
  </si>
  <si>
    <t>AR5</t>
  </si>
  <si>
    <t>AR6</t>
  </si>
  <si>
    <t>BL1</t>
  </si>
  <si>
    <t>BL2</t>
  </si>
  <si>
    <t>BL3</t>
  </si>
  <si>
    <t>BL4</t>
  </si>
  <si>
    <t>BT1</t>
  </si>
  <si>
    <t>BT2</t>
  </si>
  <si>
    <t>BT3</t>
  </si>
  <si>
    <t>BT4</t>
  </si>
  <si>
    <t>BT5</t>
  </si>
  <si>
    <t>CD1</t>
  </si>
  <si>
    <t>CD2</t>
  </si>
  <si>
    <t>CD3</t>
  </si>
  <si>
    <t>CD4</t>
  </si>
  <si>
    <t>CD5</t>
  </si>
  <si>
    <t>CL1</t>
  </si>
  <si>
    <t>CL2</t>
  </si>
  <si>
    <t>CL3</t>
  </si>
  <si>
    <t>CL4</t>
  </si>
  <si>
    <t>CL5</t>
  </si>
  <si>
    <t>DL1</t>
  </si>
  <si>
    <t>DL2</t>
  </si>
  <si>
    <t>DL3</t>
  </si>
  <si>
    <t>DL4</t>
  </si>
  <si>
    <t>DL5</t>
  </si>
  <si>
    <t>DL6</t>
  </si>
  <si>
    <t>DW1</t>
  </si>
  <si>
    <t>DW2</t>
  </si>
  <si>
    <t>DW3</t>
  </si>
  <si>
    <t>DW4</t>
  </si>
  <si>
    <t>DW5</t>
  </si>
  <si>
    <t>LT1</t>
  </si>
  <si>
    <t>LT2</t>
  </si>
  <si>
    <t>LT3</t>
  </si>
  <si>
    <t>LT4</t>
  </si>
  <si>
    <t>LT5</t>
  </si>
  <si>
    <t>MA1</t>
  </si>
  <si>
    <t>MA2</t>
  </si>
  <si>
    <t>MA3</t>
  </si>
  <si>
    <t>MA4</t>
  </si>
  <si>
    <t>MA5</t>
  </si>
  <si>
    <t>MV1</t>
  </si>
  <si>
    <t>MV2</t>
  </si>
  <si>
    <t>MV3</t>
  </si>
  <si>
    <t>MV4</t>
  </si>
  <si>
    <t>MV5</t>
  </si>
  <si>
    <t>NM1</t>
  </si>
  <si>
    <t>NM2</t>
  </si>
  <si>
    <t>NM3</t>
  </si>
  <si>
    <t>NM4</t>
  </si>
  <si>
    <t>NM5</t>
  </si>
  <si>
    <t>OK1</t>
  </si>
  <si>
    <t>OK2</t>
  </si>
  <si>
    <t>OK3</t>
  </si>
  <si>
    <t>OK4</t>
  </si>
  <si>
    <t>OK5</t>
  </si>
  <si>
    <t>SF1</t>
  </si>
  <si>
    <t>SF2</t>
  </si>
  <si>
    <t>SF3</t>
  </si>
  <si>
    <t>SF4</t>
  </si>
  <si>
    <t>SF5</t>
  </si>
  <si>
    <t>SP1</t>
  </si>
  <si>
    <t>SP2</t>
  </si>
  <si>
    <t>SP3</t>
  </si>
  <si>
    <t>SP4</t>
  </si>
  <si>
    <t>SP5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</si>
</sst>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2"/>
      <color rgb="FF92D050"/>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1">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6" tint="0.39997558519241921"/>
      </left>
      <right/>
      <top style="thin">
        <color theme="6" tint="0.39997558519241921"/>
      </top>
      <bottom style="thin">
        <color theme="6"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6" tint="0.39997558519241921"/>
      </right>
      <top style="thin">
        <color theme="6" tint="0.39997558519241921"/>
      </top>
      <bottom style="thin">
        <color theme="6" tint="0.39997558519241921"/>
      </bottom>
      <diagonal/>
    </border>
    <border>
      <left/>
      <right/>
      <top style="medium">
        <color indexed="64"/>
      </top>
      <bottom/>
      <diagonal/>
    </border>
    <border>
      <left style="thin">
        <color indexed="64"/>
      </left>
      <right style="thin">
        <color theme="6" tint="0.39997558519241921"/>
      </right>
      <top style="thin">
        <color indexed="64"/>
      </top>
      <bottom style="thin">
        <color theme="6" tint="0.39997558519241921"/>
      </bottom>
      <diagonal/>
    </border>
    <border>
      <left style="thin">
        <color theme="6" tint="0.39997558519241921"/>
      </left>
      <right/>
      <top style="thin">
        <color indexed="64"/>
      </top>
      <bottom style="thin">
        <color theme="6" tint="0.399975585192419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right/>
      <top style="thin">
        <color indexed="64"/>
      </top>
      <bottom/>
      <diagonal/>
    </border>
    <border>
      <left/>
      <right style="thin">
        <color indexed="64"/>
      </right>
      <top style="thin">
        <color indexed="64"/>
      </top>
      <bottom/>
      <diagonal/>
    </border>
    <border>
      <left style="thin">
        <color theme="0" tint="-0.14999847407452621"/>
      </left>
      <right style="thin">
        <color theme="0" tint="-0.14996795556505021"/>
      </right>
      <top style="thin">
        <color indexed="64"/>
      </top>
      <bottom/>
      <diagonal/>
    </border>
    <border>
      <left style="thin">
        <color theme="0" tint="-0.14999847407452621"/>
      </left>
      <right style="thin">
        <color theme="0" tint="-0.14996795556505021"/>
      </right>
      <top/>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0" applyNumberFormat="0" applyAlignment="0" applyProtection="0"/>
    <xf numFmtId="0" fontId="19" fillId="30" borderId="11"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2"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3" applyNumberFormat="0" applyFill="0" applyAlignment="0" applyProtection="0"/>
    <xf numFmtId="0" fontId="2" fillId="0" borderId="0" applyNumberFormat="0" applyFon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0" applyNumberFormat="0" applyAlignment="0" applyProtection="0"/>
    <xf numFmtId="0" fontId="26" fillId="0" borderId="15"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6" applyNumberFormat="0" applyFont="0" applyAlignment="0" applyProtection="0"/>
    <xf numFmtId="0" fontId="28" fillId="29" borderId="17"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8"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81">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4"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6" xfId="0" applyFont="1" applyFill="1" applyBorder="1" applyAlignment="1">
      <alignment horizontal="right" vertical="center"/>
    </xf>
    <xf numFmtId="0" fontId="0" fillId="3" borderId="9"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7"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1" fontId="3" fillId="0" borderId="0" xfId="0" applyNumberFormat="1" applyFont="1" applyAlignment="1" applyProtection="1">
      <alignment horizontal="center" vertical="center"/>
      <protection locked="0"/>
    </xf>
    <xf numFmtId="0" fontId="2" fillId="0" borderId="0" xfId="0" applyFont="1" applyAlignment="1"/>
    <xf numFmtId="0" fontId="2" fillId="3" borderId="0" xfId="0" applyFont="1" applyFill="1" applyAlignment="1">
      <alignment horizontal="left" vertical="center" wrapText="1"/>
    </xf>
    <xf numFmtId="9" fontId="3" fillId="0" borderId="4" xfId="0" applyNumberFormat="1" applyFont="1" applyBorder="1" applyAlignment="1">
      <alignment horizontal="center" vertical="center"/>
    </xf>
    <xf numFmtId="9" fontId="3" fillId="0" borderId="0" xfId="0" applyNumberFormat="1" applyFont="1" applyAlignment="1">
      <alignment horizontal="center" vertical="center"/>
    </xf>
    <xf numFmtId="3" fontId="3" fillId="0" borderId="0" xfId="0" applyNumberFormat="1" applyFont="1" applyAlignment="1">
      <alignment horizontal="center" vertical="center"/>
    </xf>
    <xf numFmtId="0" fontId="3" fillId="35" borderId="20" xfId="48" applyFont="1" applyFill="1" applyBorder="1" applyAlignment="1">
      <alignment horizontal="left" vertical="center"/>
    </xf>
    <xf numFmtId="0" fontId="3" fillId="0" borderId="19" xfId="0" applyFont="1" applyBorder="1">
      <alignment vertical="top"/>
    </xf>
    <xf numFmtId="1" fontId="3" fillId="0" borderId="19" xfId="0" applyNumberFormat="1" applyFont="1" applyBorder="1">
      <alignment vertical="top"/>
    </xf>
    <xf numFmtId="0" fontId="3" fillId="0" borderId="21" xfId="0" applyFont="1" applyBorder="1">
      <alignment vertical="top"/>
    </xf>
    <xf numFmtId="0" fontId="3" fillId="35" borderId="20" xfId="0" applyFont="1" applyFill="1" applyBorder="1" applyAlignment="1">
      <alignment horizontal="left" vertical="center"/>
    </xf>
    <xf numFmtId="0" fontId="2" fillId="3" borderId="2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2" xfId="0" applyFont="1" applyFill="1" applyBorder="1" applyAlignment="1">
      <alignment vertical="center" wrapText="1"/>
    </xf>
    <xf numFmtId="0" fontId="3" fillId="0" borderId="23" xfId="0" applyFont="1" applyBorder="1">
      <alignment vertical="top"/>
    </xf>
    <xf numFmtId="0" fontId="3" fillId="0" borderId="24" xfId="0" applyFont="1" applyBorder="1">
      <alignment vertical="top"/>
    </xf>
    <xf numFmtId="1" fontId="3" fillId="0" borderId="24" xfId="0" applyNumberFormat="1" applyFont="1" applyBorder="1">
      <alignment vertical="top"/>
    </xf>
    <xf numFmtId="0" fontId="3" fillId="35" borderId="25" xfId="0" applyFont="1" applyFill="1" applyBorder="1" applyAlignment="1">
      <alignment horizontal="left" vertical="center"/>
    </xf>
    <xf numFmtId="0" fontId="3" fillId="35" borderId="26" xfId="0" applyFont="1" applyFill="1" applyBorder="1" applyAlignment="1">
      <alignment horizontal="left" vertical="center"/>
    </xf>
    <xf numFmtId="0" fontId="2" fillId="0" borderId="27" xfId="0" applyFont="1" applyBorder="1" applyAlignment="1" applyProtection="1">
      <alignment horizontal="center" vertical="center" wrapText="1"/>
      <protection locked="0"/>
    </xf>
    <xf numFmtId="3" fontId="3" fillId="0" borderId="27" xfId="0" applyNumberFormat="1" applyFont="1" applyBorder="1" applyAlignment="1">
      <alignment horizontal="center" vertical="center"/>
    </xf>
    <xf numFmtId="9" fontId="3" fillId="0" borderId="27" xfId="0" applyNumberFormat="1" applyFont="1" applyBorder="1" applyAlignment="1">
      <alignment horizontal="center" vertical="center"/>
    </xf>
    <xf numFmtId="9" fontId="3" fillId="0" borderId="28" xfId="0" applyNumberFormat="1" applyFont="1" applyBorder="1" applyAlignment="1">
      <alignment horizontal="center" vertical="center"/>
    </xf>
    <xf numFmtId="1" fontId="3" fillId="0" borderId="28" xfId="0" applyNumberFormat="1"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locked="0"/>
    </xf>
    <xf numFmtId="1" fontId="3" fillId="0" borderId="29" xfId="0" applyNumberFormat="1" applyFont="1" applyBorder="1" applyAlignment="1" applyProtection="1">
      <alignment horizontal="center" vertical="center"/>
      <protection locked="0"/>
    </xf>
    <xf numFmtId="1" fontId="3" fillId="0" borderId="30" xfId="0" applyNumberFormat="1" applyFont="1" applyBorder="1" applyAlignment="1" applyProtection="1">
      <alignment horizontal="center" vertical="center"/>
      <protection locked="0"/>
    </xf>
    <xf numFmtId="0" fontId="33" fillId="3" borderId="2"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5" xfId="0" applyFont="1" applyFill="1" applyBorder="1" applyAlignment="1">
      <alignment horizontal="center" vertical="center"/>
    </xf>
    <xf numFmtId="0" fontId="2"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22" workbookViewId="0">
      <selection activeCell="C27" sqref="C27"/>
    </sheetView>
  </sheetViews>
  <sheetFormatPr defaultColWidth="8.88671875" defaultRowHeight="15"/>
  <cols>
    <col min="1" max="2" width="8.88671875" style="1"/>
    <col min="3" max="3" width="75.33203125" style="1" customWidth="1"/>
    <col min="4" max="16384" width="8.88671875" style="1"/>
  </cols>
  <sheetData>
    <row r="2" spans="2:3" ht="15.75">
      <c r="B2" s="38" t="s">
        <v>0</v>
      </c>
    </row>
    <row r="3" spans="2:3">
      <c r="B3" s="17" t="s">
        <v>1</v>
      </c>
      <c r="C3" s="19"/>
    </row>
    <row r="4" spans="2:3">
      <c r="B4" s="17" t="s">
        <v>2</v>
      </c>
      <c r="C4" s="32"/>
    </row>
    <row r="5" spans="2:3">
      <c r="B5" s="17" t="s">
        <v>3</v>
      </c>
      <c r="C5" s="19"/>
    </row>
    <row r="6" spans="2:3" ht="18" customHeight="1">
      <c r="B6" s="17" t="s">
        <v>4</v>
      </c>
      <c r="C6" s="37" t="s">
        <v>5</v>
      </c>
    </row>
    <row r="9" spans="2:3" ht="15.75">
      <c r="B9" s="38" t="s">
        <v>6</v>
      </c>
    </row>
    <row r="10" spans="2:3">
      <c r="B10" s="17" t="s">
        <v>1</v>
      </c>
      <c r="C10" s="33"/>
    </row>
    <row r="11" spans="2:3">
      <c r="B11" s="17" t="s">
        <v>2</v>
      </c>
      <c r="C11" s="32"/>
    </row>
    <row r="12" spans="2:3">
      <c r="B12" s="17" t="s">
        <v>3</v>
      </c>
      <c r="C12" s="19"/>
    </row>
    <row r="13" spans="2:3">
      <c r="B13" s="17" t="s">
        <v>4</v>
      </c>
      <c r="C13" s="19"/>
    </row>
    <row r="14" spans="2:3">
      <c r="B14" s="17"/>
      <c r="C14" s="19"/>
    </row>
    <row r="15" spans="2:3" ht="15.75">
      <c r="B15" s="38"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8" t="s">
        <v>20</v>
      </c>
    </row>
    <row r="24" spans="2:3">
      <c r="B24" s="16"/>
      <c r="C24" s="18"/>
    </row>
    <row r="25" spans="2:3" ht="58.5" customHeight="1">
      <c r="B25" s="16" t="s">
        <v>8</v>
      </c>
      <c r="C25" s="31" t="s">
        <v>21</v>
      </c>
    </row>
    <row r="26" spans="2:3" ht="60" customHeight="1">
      <c r="B26" s="16" t="s">
        <v>10</v>
      </c>
      <c r="C26" s="31" t="s">
        <v>22</v>
      </c>
    </row>
    <row r="27" spans="2:3" ht="60">
      <c r="B27" s="16" t="s">
        <v>12</v>
      </c>
      <c r="C27" s="31" t="s">
        <v>23</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21"/>
  <sheetViews>
    <sheetView tabSelected="1" zoomScale="80" zoomScaleNormal="80" workbookViewId="0">
      <selection activeCell="E20" sqref="E20"/>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7" width="8.88671875" style="6"/>
    <col min="18" max="18" width="12.33203125" style="6" bestFit="1" customWidth="1"/>
    <col min="19"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39"/>
      <c r="B3" s="36"/>
      <c r="C3" s="36"/>
      <c r="D3" s="36"/>
      <c r="E3" s="36"/>
      <c r="F3" s="36"/>
      <c r="G3" s="30"/>
      <c r="H3" s="40"/>
      <c r="I3" s="40"/>
      <c r="J3" s="39"/>
      <c r="K3" s="27" t="s">
        <v>25</v>
      </c>
      <c r="L3" s="79">
        <v>2021</v>
      </c>
      <c r="M3" s="79">
        <v>2027</v>
      </c>
      <c r="N3" s="41"/>
      <c r="O3" s="41"/>
      <c r="P3" s="41"/>
      <c r="Q3" s="39"/>
      <c r="R3" s="39"/>
      <c r="S3" s="39"/>
      <c r="T3" s="39"/>
    </row>
    <row r="4" spans="1:20" s="24" customFormat="1" ht="15" customHeight="1">
      <c r="A4" s="39"/>
      <c r="B4" s="80" t="s">
        <v>26</v>
      </c>
      <c r="C4" s="80"/>
      <c r="D4" s="80"/>
      <c r="E4" s="80"/>
      <c r="F4" s="80"/>
      <c r="G4" s="39"/>
      <c r="H4" s="39"/>
      <c r="I4" s="39"/>
      <c r="J4" s="39"/>
      <c r="K4" s="25" t="s">
        <v>27</v>
      </c>
      <c r="L4" s="26">
        <v>51</v>
      </c>
      <c r="M4" s="26">
        <v>51</v>
      </c>
      <c r="N4" s="41"/>
      <c r="O4" s="41"/>
      <c r="P4" s="41"/>
      <c r="Q4" s="39"/>
      <c r="R4" s="39"/>
      <c r="S4" s="39"/>
      <c r="T4" s="39"/>
    </row>
    <row r="5" spans="1:20" s="24" customFormat="1" ht="15" customHeight="1">
      <c r="A5" s="39"/>
      <c r="B5" s="80"/>
      <c r="C5" s="80"/>
      <c r="D5" s="80"/>
      <c r="E5" s="80"/>
      <c r="F5" s="80"/>
      <c r="G5" s="29"/>
      <c r="H5" s="26"/>
      <c r="I5" s="26"/>
      <c r="J5" s="39"/>
      <c r="K5" s="25" t="s">
        <v>28</v>
      </c>
      <c r="L5" s="26">
        <f>SUM(H11:H110)</f>
        <v>181972</v>
      </c>
      <c r="M5" s="26">
        <f>SUM(I11:I110)</f>
        <v>190903.99999999997</v>
      </c>
      <c r="N5" s="41"/>
      <c r="O5" s="41"/>
      <c r="P5" s="41"/>
      <c r="Q5" s="39"/>
      <c r="R5" s="39"/>
      <c r="S5" s="39"/>
      <c r="T5" s="39"/>
    </row>
    <row r="6" spans="1:20" s="24" customFormat="1" ht="15.75" customHeight="1">
      <c r="A6" s="39"/>
      <c r="B6" s="80"/>
      <c r="C6" s="80"/>
      <c r="D6" s="80"/>
      <c r="E6" s="80"/>
      <c r="F6" s="80"/>
      <c r="G6" s="39"/>
      <c r="H6" s="39"/>
      <c r="I6" s="39"/>
      <c r="J6" s="39"/>
      <c r="K6" s="25" t="s">
        <v>29</v>
      </c>
      <c r="L6" s="26">
        <f>L5/L4</f>
        <v>3568.0784313725489</v>
      </c>
      <c r="M6" s="26">
        <f>M5/M4</f>
        <v>3743.2156862745092</v>
      </c>
      <c r="N6" s="41"/>
      <c r="O6" s="41"/>
      <c r="P6" s="41"/>
      <c r="Q6" s="39"/>
      <c r="R6" s="39"/>
      <c r="S6" s="39"/>
      <c r="T6" s="39"/>
    </row>
    <row r="7" spans="1:20" s="24" customFormat="1" ht="15.75" customHeight="1">
      <c r="A7" s="39"/>
      <c r="B7" s="52"/>
      <c r="C7" s="52"/>
      <c r="D7" s="52"/>
      <c r="E7" s="52"/>
      <c r="F7" s="52"/>
      <c r="G7" s="39"/>
      <c r="H7" s="39"/>
      <c r="I7" s="39"/>
      <c r="J7" s="39"/>
      <c r="K7" s="29"/>
      <c r="L7" s="26"/>
      <c r="M7" s="26"/>
      <c r="N7" s="41"/>
      <c r="O7" s="41"/>
      <c r="P7" s="41"/>
      <c r="Q7" s="39"/>
      <c r="R7" s="39"/>
      <c r="S7" s="39"/>
      <c r="T7" s="39"/>
    </row>
    <row r="8" spans="1:20" s="24" customFormat="1" ht="15.75" customHeight="1" thickBot="1">
      <c r="A8" s="39"/>
      <c r="B8" s="7"/>
      <c r="C8" s="5"/>
      <c r="D8" s="5"/>
      <c r="E8" s="5"/>
      <c r="F8" s="5"/>
      <c r="G8" s="5"/>
      <c r="H8" s="7"/>
      <c r="I8" s="13"/>
      <c r="J8" s="6"/>
      <c r="K8" s="6"/>
      <c r="L8" s="7"/>
      <c r="M8" s="7"/>
      <c r="N8" s="7"/>
      <c r="O8" s="7"/>
      <c r="P8" s="7"/>
      <c r="Q8" s="39"/>
      <c r="R8" s="39"/>
      <c r="S8" s="39"/>
      <c r="T8" s="39"/>
    </row>
    <row r="9" spans="1:20" s="24" customFormat="1" ht="48" customHeight="1" thickBot="1">
      <c r="A9" s="39"/>
      <c r="B9" s="43" t="s">
        <v>30</v>
      </c>
      <c r="C9" s="43" t="s">
        <v>31</v>
      </c>
      <c r="D9" s="43" t="s">
        <v>32</v>
      </c>
      <c r="E9" s="43" t="s">
        <v>33</v>
      </c>
      <c r="F9" s="43" t="s">
        <v>34</v>
      </c>
      <c r="G9" s="44" t="s">
        <v>35</v>
      </c>
      <c r="H9" s="77" t="s">
        <v>36</v>
      </c>
      <c r="I9" s="77" t="s">
        <v>37</v>
      </c>
      <c r="J9" s="42"/>
      <c r="K9" s="45" t="s">
        <v>38</v>
      </c>
      <c r="L9" s="43" t="s">
        <v>39</v>
      </c>
      <c r="M9" s="78" t="s">
        <v>36</v>
      </c>
      <c r="N9" s="77" t="s">
        <v>40</v>
      </c>
      <c r="O9" s="78" t="s">
        <v>37</v>
      </c>
      <c r="P9" s="77" t="s">
        <v>41</v>
      </c>
      <c r="Q9" s="39"/>
      <c r="R9" s="39"/>
      <c r="S9" s="39"/>
      <c r="T9" s="39"/>
    </row>
    <row r="10" spans="1:20" s="24" customFormat="1" ht="15.75" customHeight="1">
      <c r="A10" s="39"/>
      <c r="B10" s="61"/>
      <c r="C10" s="62"/>
      <c r="D10" s="62"/>
      <c r="E10" s="62"/>
      <c r="F10" s="62"/>
      <c r="G10" s="52"/>
      <c r="H10" s="61"/>
      <c r="I10" s="61"/>
      <c r="J10" s="42"/>
      <c r="K10" s="63"/>
      <c r="L10" s="62"/>
      <c r="M10" s="62"/>
      <c r="N10" s="62"/>
      <c r="O10" s="62"/>
      <c r="P10" s="61"/>
      <c r="Q10" s="39"/>
      <c r="R10" s="39"/>
      <c r="S10" s="39"/>
      <c r="T10" s="39"/>
    </row>
    <row r="11" spans="1:20" ht="15.75">
      <c r="B11" s="64" t="s">
        <v>42</v>
      </c>
      <c r="C11" s="65" t="str">
        <f>G11&amp;" "&amp;MID(B11,3,1)</f>
        <v>Abbey 1</v>
      </c>
      <c r="D11" s="66"/>
      <c r="E11" s="66"/>
      <c r="F11" s="65"/>
      <c r="G11" s="67" t="s">
        <v>43</v>
      </c>
      <c r="H11" s="75">
        <v>2124</v>
      </c>
      <c r="I11" s="73">
        <v>2124.6291275580902</v>
      </c>
      <c r="J11" s="42"/>
      <c r="K11" s="68" t="s">
        <v>43</v>
      </c>
      <c r="L11" s="69">
        <v>3</v>
      </c>
      <c r="M11" s="70">
        <f t="shared" ref="M11:M27" si="0">IF(K11="",0,(SUMIF($G$11:$G$110,K11,$H$11:$H$110)))</f>
        <v>9891</v>
      </c>
      <c r="N11" s="71">
        <f t="shared" ref="N11:N27" si="1">IF(K11="",-1,(-($L$6-(M11/L11))/$L$6))</f>
        <v>-7.5973226650253869E-2</v>
      </c>
      <c r="O11" s="70">
        <f t="shared" ref="O11:O27" si="2">IF(K11="",0,(SUMIF($G$11:$G$110,K11,$I$11:$I$110)))</f>
        <v>9903.8297084166843</v>
      </c>
      <c r="P11" s="72">
        <f t="shared" ref="P11:P27" si="3">IF(K11="",-1,(-($M$6-(O11/L11))/$M$6))</f>
        <v>-0.11806402671979814</v>
      </c>
    </row>
    <row r="12" spans="1:20" ht="15.75" customHeight="1">
      <c r="B12" s="59" t="s">
        <v>44</v>
      </c>
      <c r="C12" s="57" t="str">
        <f t="shared" ref="C12:C75" si="4">G12&amp;" "&amp;MID(B12,3,1)</f>
        <v>Abbey 2</v>
      </c>
      <c r="D12" s="58"/>
      <c r="E12" s="58"/>
      <c r="F12" s="57"/>
      <c r="G12" s="60" t="s">
        <v>43</v>
      </c>
      <c r="H12" s="76">
        <v>1721</v>
      </c>
      <c r="I12" s="74">
        <v>1731.409759193722</v>
      </c>
      <c r="J12" s="47"/>
      <c r="K12" s="56" t="s">
        <v>45</v>
      </c>
      <c r="L12" s="46">
        <v>3</v>
      </c>
      <c r="M12" s="55">
        <f t="shared" si="0"/>
        <v>11020</v>
      </c>
      <c r="N12" s="54">
        <f t="shared" si="1"/>
        <v>2.9499043808937701E-2</v>
      </c>
      <c r="O12" s="55">
        <f t="shared" si="2"/>
        <v>11023.264117556546</v>
      </c>
      <c r="P12" s="53">
        <f t="shared" si="3"/>
        <v>-1.8378399622525875E-2</v>
      </c>
    </row>
    <row r="13" spans="1:20" ht="15.75">
      <c r="B13" s="59" t="s">
        <v>46</v>
      </c>
      <c r="C13" s="57" t="str">
        <f t="shared" si="4"/>
        <v>Abbey 3</v>
      </c>
      <c r="D13" s="58"/>
      <c r="E13" s="58"/>
      <c r="F13" s="57"/>
      <c r="G13" s="60" t="s">
        <v>43</v>
      </c>
      <c r="H13" s="76">
        <v>1732</v>
      </c>
      <c r="I13" s="74">
        <v>1732.5130173872903</v>
      </c>
      <c r="J13" s="47"/>
      <c r="K13" s="56" t="s">
        <v>47</v>
      </c>
      <c r="L13" s="46">
        <v>3</v>
      </c>
      <c r="M13" s="55">
        <f t="shared" si="0"/>
        <v>11668</v>
      </c>
      <c r="N13" s="54">
        <f t="shared" si="1"/>
        <v>9.0035829688083949E-2</v>
      </c>
      <c r="O13" s="55">
        <f t="shared" si="2"/>
        <v>11671.456054777656</v>
      </c>
      <c r="P13" s="53">
        <f t="shared" si="3"/>
        <v>3.9343088312555972E-2</v>
      </c>
    </row>
    <row r="14" spans="1:20" s="4" customFormat="1" ht="15.75">
      <c r="A14" s="42"/>
      <c r="B14" s="59" t="s">
        <v>48</v>
      </c>
      <c r="C14" s="57" t="str">
        <f t="shared" si="4"/>
        <v>Abbey 4</v>
      </c>
      <c r="D14" s="58"/>
      <c r="E14" s="58"/>
      <c r="F14" s="57"/>
      <c r="G14" s="60" t="s">
        <v>43</v>
      </c>
      <c r="H14" s="76">
        <v>2001</v>
      </c>
      <c r="I14" s="74">
        <v>2001.5926950300045</v>
      </c>
      <c r="J14" s="47"/>
      <c r="K14" s="56" t="s">
        <v>49</v>
      </c>
      <c r="L14" s="46">
        <v>3</v>
      </c>
      <c r="M14" s="55">
        <f t="shared" si="0"/>
        <v>12008</v>
      </c>
      <c r="N14" s="54">
        <f t="shared" si="1"/>
        <v>0.12179895808146306</v>
      </c>
      <c r="O14" s="55">
        <f t="shared" si="2"/>
        <v>14340.95676257886</v>
      </c>
      <c r="P14" s="53">
        <f t="shared" si="3"/>
        <v>0.27706210956208716</v>
      </c>
      <c r="Q14" s="42"/>
      <c r="R14" s="42"/>
      <c r="S14" s="42"/>
      <c r="T14" s="42"/>
    </row>
    <row r="15" spans="1:20" s="4" customFormat="1" ht="15.75">
      <c r="A15" s="42"/>
      <c r="B15" s="59" t="s">
        <v>50</v>
      </c>
      <c r="C15" s="57" t="str">
        <f t="shared" si="4"/>
        <v>Abbey 5</v>
      </c>
      <c r="D15" s="58"/>
      <c r="E15" s="58"/>
      <c r="F15" s="57"/>
      <c r="G15" s="60" t="s">
        <v>43</v>
      </c>
      <c r="H15" s="76">
        <v>2313</v>
      </c>
      <c r="I15" s="74">
        <v>2313.6851092475763</v>
      </c>
      <c r="J15" s="47"/>
      <c r="K15" s="56" t="s">
        <v>51</v>
      </c>
      <c r="L15" s="46">
        <v>3</v>
      </c>
      <c r="M15" s="55">
        <f t="shared" si="0"/>
        <v>9809</v>
      </c>
      <c r="N15" s="54">
        <f t="shared" si="1"/>
        <v>-8.3633745851010063E-2</v>
      </c>
      <c r="O15" s="55">
        <f t="shared" si="2"/>
        <v>9811.9054200646242</v>
      </c>
      <c r="P15" s="53">
        <f t="shared" si="3"/>
        <v>-0.12624988401972387</v>
      </c>
      <c r="Q15" s="42"/>
      <c r="R15" s="42"/>
      <c r="S15" s="42"/>
      <c r="T15" s="42"/>
    </row>
    <row r="16" spans="1:20" s="4" customFormat="1" ht="15.75">
      <c r="A16" s="47"/>
      <c r="B16" s="57" t="s">
        <v>52</v>
      </c>
      <c r="C16" s="57" t="str">
        <f t="shared" si="4"/>
        <v>Allestree 1</v>
      </c>
      <c r="D16" s="58"/>
      <c r="E16" s="58"/>
      <c r="F16" s="57"/>
      <c r="G16" s="60" t="s">
        <v>45</v>
      </c>
      <c r="H16" s="76">
        <v>3027</v>
      </c>
      <c r="I16" s="74">
        <v>3027.8965956300967</v>
      </c>
      <c r="J16" s="47"/>
      <c r="K16" s="56" t="s">
        <v>53</v>
      </c>
      <c r="L16" s="46">
        <v>3</v>
      </c>
      <c r="M16" s="55">
        <f t="shared" si="0"/>
        <v>10197</v>
      </c>
      <c r="N16" s="54">
        <f t="shared" si="1"/>
        <v>-4.7386411096212583E-2</v>
      </c>
      <c r="O16" s="55">
        <f t="shared" si="2"/>
        <v>10633.620345437759</v>
      </c>
      <c r="P16" s="54">
        <f t="shared" si="3"/>
        <v>-5.3076175080449178E-2</v>
      </c>
      <c r="Q16" s="48"/>
      <c r="R16" s="42"/>
      <c r="S16" s="42"/>
      <c r="T16" s="42"/>
    </row>
    <row r="17" spans="1:20" s="4" customFormat="1" ht="15.75">
      <c r="A17" s="47"/>
      <c r="B17" s="57" t="s">
        <v>54</v>
      </c>
      <c r="C17" s="57" t="str">
        <f t="shared" si="4"/>
        <v>Allestree 2</v>
      </c>
      <c r="D17" s="58"/>
      <c r="E17" s="58"/>
      <c r="F17" s="57"/>
      <c r="G17" s="60" t="s">
        <v>45</v>
      </c>
      <c r="H17" s="76">
        <v>2807</v>
      </c>
      <c r="I17" s="74">
        <v>2807.8314317587319</v>
      </c>
      <c r="J17" s="47"/>
      <c r="K17" s="56" t="s">
        <v>55</v>
      </c>
      <c r="L17" s="46">
        <v>3</v>
      </c>
      <c r="M17" s="55">
        <f t="shared" si="0"/>
        <v>10013</v>
      </c>
      <c r="N17" s="54">
        <f t="shared" si="1"/>
        <v>-6.4575868814982548E-2</v>
      </c>
      <c r="O17" s="55">
        <f t="shared" si="2"/>
        <v>10447.965844745346</v>
      </c>
      <c r="P17" s="54">
        <f t="shared" si="3"/>
        <v>-6.9608707200106326E-2</v>
      </c>
      <c r="Q17" s="48"/>
      <c r="R17" s="42"/>
      <c r="S17" s="42"/>
      <c r="T17" s="49"/>
    </row>
    <row r="18" spans="1:20" s="4" customFormat="1" ht="15.75">
      <c r="A18" s="47"/>
      <c r="B18" s="57" t="s">
        <v>56</v>
      </c>
      <c r="C18" s="57" t="str">
        <f t="shared" si="4"/>
        <v>Allestree 3</v>
      </c>
      <c r="D18" s="58"/>
      <c r="E18" s="58"/>
      <c r="F18" s="57"/>
      <c r="G18" s="60" t="s">
        <v>45</v>
      </c>
      <c r="H18" s="76">
        <v>2998</v>
      </c>
      <c r="I18" s="74">
        <v>2998.8880058470531</v>
      </c>
      <c r="J18" s="28"/>
      <c r="K18" s="56" t="s">
        <v>57</v>
      </c>
      <c r="L18" s="46">
        <v>3</v>
      </c>
      <c r="M18" s="55">
        <f t="shared" si="0"/>
        <v>11900</v>
      </c>
      <c r="N18" s="54">
        <f t="shared" si="1"/>
        <v>0.11170949376827202</v>
      </c>
      <c r="O18" s="55">
        <f t="shared" si="2"/>
        <v>12907.924773042007</v>
      </c>
      <c r="P18" s="54">
        <f t="shared" si="3"/>
        <v>0.14945061990170005</v>
      </c>
      <c r="Q18" s="48"/>
      <c r="R18" s="42"/>
      <c r="S18" s="42"/>
      <c r="T18" s="49"/>
    </row>
    <row r="19" spans="1:20" s="4" customFormat="1" ht="15.75">
      <c r="A19" s="47"/>
      <c r="B19" s="57" t="s">
        <v>58</v>
      </c>
      <c r="C19" s="57" t="str">
        <f t="shared" si="4"/>
        <v>Allestree 4</v>
      </c>
      <c r="D19" s="58"/>
      <c r="E19" s="58"/>
      <c r="F19" s="57"/>
      <c r="G19" s="60" t="s">
        <v>45</v>
      </c>
      <c r="H19" s="76">
        <v>2188</v>
      </c>
      <c r="I19" s="74">
        <v>2188.6480843206646</v>
      </c>
      <c r="J19" s="28"/>
      <c r="K19" s="56" t="s">
        <v>59</v>
      </c>
      <c r="L19" s="46">
        <v>3</v>
      </c>
      <c r="M19" s="55">
        <f t="shared" si="0"/>
        <v>10769</v>
      </c>
      <c r="N19" s="54">
        <f t="shared" si="1"/>
        <v>6.0503813773547356E-3</v>
      </c>
      <c r="O19" s="55">
        <f t="shared" si="2"/>
        <v>10958.589771503306</v>
      </c>
      <c r="P19" s="54">
        <f t="shared" si="3"/>
        <v>-2.4137649732031658E-2</v>
      </c>
      <c r="Q19" s="48"/>
      <c r="R19" s="42"/>
      <c r="S19" s="42"/>
      <c r="T19" s="49"/>
    </row>
    <row r="20" spans="1:20" s="4" customFormat="1" ht="15.75">
      <c r="A20" s="47"/>
      <c r="B20" s="57" t="s">
        <v>60</v>
      </c>
      <c r="C20" s="57" t="str">
        <f t="shared" si="4"/>
        <v>Alvaston 1</v>
      </c>
      <c r="D20" s="58"/>
      <c r="E20" s="58"/>
      <c r="F20" s="57"/>
      <c r="G20" s="60" t="s">
        <v>47</v>
      </c>
      <c r="H20" s="76">
        <v>1602</v>
      </c>
      <c r="I20" s="74">
        <v>1602.474511463302</v>
      </c>
      <c r="J20" s="28"/>
      <c r="K20" s="56" t="s">
        <v>61</v>
      </c>
      <c r="L20" s="46">
        <v>3</v>
      </c>
      <c r="M20" s="55">
        <f t="shared" si="0"/>
        <v>10184</v>
      </c>
      <c r="N20" s="54">
        <f t="shared" si="1"/>
        <v>-4.8600883652430066E-2</v>
      </c>
      <c r="O20" s="55">
        <f t="shared" si="2"/>
        <v>11013.01649484536</v>
      </c>
      <c r="P20" s="54">
        <f t="shared" si="3"/>
        <v>-1.9290950360541608E-2</v>
      </c>
      <c r="Q20" s="48"/>
      <c r="R20" s="42"/>
      <c r="S20" s="42"/>
      <c r="T20" s="49"/>
    </row>
    <row r="21" spans="1:20" s="4" customFormat="1" ht="15.75">
      <c r="A21" s="42"/>
      <c r="B21" s="59" t="s">
        <v>62</v>
      </c>
      <c r="C21" s="57" t="str">
        <f t="shared" si="4"/>
        <v>Alvaston 2</v>
      </c>
      <c r="D21" s="58"/>
      <c r="E21" s="58"/>
      <c r="F21" s="57"/>
      <c r="G21" s="60" t="s">
        <v>47</v>
      </c>
      <c r="H21" s="76">
        <v>1264</v>
      </c>
      <c r="I21" s="74">
        <v>1264.3743960609324</v>
      </c>
      <c r="J21" s="28"/>
      <c r="K21" s="56" t="s">
        <v>63</v>
      </c>
      <c r="L21" s="46">
        <v>3</v>
      </c>
      <c r="M21" s="55">
        <f t="shared" si="0"/>
        <v>11237</v>
      </c>
      <c r="N21" s="54">
        <f t="shared" si="1"/>
        <v>4.9771393401182577E-2</v>
      </c>
      <c r="O21" s="55">
        <f t="shared" si="2"/>
        <v>13419.728392829667</v>
      </c>
      <c r="P21" s="54">
        <f t="shared" si="3"/>
        <v>0.19502672902665408</v>
      </c>
      <c r="Q21" s="48"/>
      <c r="R21" s="42"/>
      <c r="S21" s="42"/>
      <c r="T21" s="49"/>
    </row>
    <row r="22" spans="1:20" ht="15.75">
      <c r="A22" s="9"/>
      <c r="B22" s="57" t="s">
        <v>64</v>
      </c>
      <c r="C22" s="57" t="str">
        <f t="shared" si="4"/>
        <v>Alvaston 3</v>
      </c>
      <c r="D22" s="58"/>
      <c r="E22" s="58"/>
      <c r="F22" s="57"/>
      <c r="G22" s="60" t="s">
        <v>47</v>
      </c>
      <c r="H22" s="76">
        <v>2431</v>
      </c>
      <c r="I22" s="74">
        <v>2431.7200607785812</v>
      </c>
      <c r="J22" s="28"/>
      <c r="K22" s="56" t="s">
        <v>65</v>
      </c>
      <c r="L22" s="46">
        <v>3</v>
      </c>
      <c r="M22" s="55">
        <f t="shared" si="0"/>
        <v>10296</v>
      </c>
      <c r="N22" s="54">
        <f t="shared" si="1"/>
        <v>-3.8137735475787464E-2</v>
      </c>
      <c r="O22" s="55">
        <f t="shared" si="2"/>
        <v>10299.049669179873</v>
      </c>
      <c r="P22" s="54">
        <f t="shared" si="3"/>
        <v>-8.2869691698142151E-2</v>
      </c>
      <c r="Q22" s="8"/>
      <c r="T22" s="35"/>
    </row>
    <row r="23" spans="1:20" ht="15.75">
      <c r="A23" s="9"/>
      <c r="B23" s="57" t="s">
        <v>66</v>
      </c>
      <c r="C23" s="57" t="str">
        <f t="shared" si="4"/>
        <v>Alvaston 4</v>
      </c>
      <c r="D23" s="58"/>
      <c r="E23" s="58"/>
      <c r="F23" s="57"/>
      <c r="G23" s="60" t="s">
        <v>47</v>
      </c>
      <c r="H23" s="76">
        <v>1615</v>
      </c>
      <c r="I23" s="74">
        <v>1615.4783620557009</v>
      </c>
      <c r="J23" s="28"/>
      <c r="K23" s="56" t="s">
        <v>67</v>
      </c>
      <c r="L23" s="46">
        <v>3</v>
      </c>
      <c r="M23" s="55">
        <f t="shared" si="0"/>
        <v>11585</v>
      </c>
      <c r="N23" s="54">
        <f t="shared" si="1"/>
        <v>8.2281889521464827E-2</v>
      </c>
      <c r="O23" s="55">
        <f t="shared" si="2"/>
        <v>11962.431470226187</v>
      </c>
      <c r="P23" s="54">
        <f t="shared" si="3"/>
        <v>6.525444722921063E-2</v>
      </c>
      <c r="Q23" s="8"/>
      <c r="T23" s="35"/>
    </row>
    <row r="24" spans="1:20" ht="15.75">
      <c r="A24" s="9"/>
      <c r="B24" s="57" t="s">
        <v>68</v>
      </c>
      <c r="C24" s="57" t="str">
        <f t="shared" si="4"/>
        <v>Alvaston 5</v>
      </c>
      <c r="D24" s="58"/>
      <c r="E24" s="58"/>
      <c r="F24" s="57"/>
      <c r="G24" s="60" t="s">
        <v>47</v>
      </c>
      <c r="H24" s="76">
        <v>966</v>
      </c>
      <c r="I24" s="74">
        <v>966.28612863517458</v>
      </c>
      <c r="J24" s="28"/>
      <c r="K24" s="56" t="s">
        <v>69</v>
      </c>
      <c r="L24" s="46">
        <v>3</v>
      </c>
      <c r="M24" s="55">
        <f t="shared" si="0"/>
        <v>10547</v>
      </c>
      <c r="N24" s="54">
        <f t="shared" si="1"/>
        <v>-1.4689073044204626E-2</v>
      </c>
      <c r="O24" s="55">
        <f t="shared" si="2"/>
        <v>10550.124015233112</v>
      </c>
      <c r="P24" s="54">
        <f t="shared" si="3"/>
        <v>-6.0511522760324898E-2</v>
      </c>
      <c r="Q24" s="8"/>
      <c r="T24" s="35"/>
    </row>
    <row r="25" spans="1:20" ht="15.75">
      <c r="A25" s="9"/>
      <c r="B25" s="57" t="s">
        <v>70</v>
      </c>
      <c r="C25" s="57" t="str">
        <f t="shared" si="4"/>
        <v>Alvaston 6</v>
      </c>
      <c r="D25" s="58"/>
      <c r="E25" s="58"/>
      <c r="F25" s="57"/>
      <c r="G25" s="60" t="s">
        <v>47</v>
      </c>
      <c r="H25" s="76">
        <v>1711</v>
      </c>
      <c r="I25" s="74">
        <v>1711.5067971995691</v>
      </c>
      <c r="J25" s="28"/>
      <c r="K25" s="56" t="s">
        <v>71</v>
      </c>
      <c r="L25" s="46">
        <v>3</v>
      </c>
      <c r="M25" s="55">
        <f t="shared" si="0"/>
        <v>10364</v>
      </c>
      <c r="N25" s="54">
        <f t="shared" si="1"/>
        <v>-3.1785109797111667E-2</v>
      </c>
      <c r="O25" s="55">
        <f t="shared" si="2"/>
        <v>10713.469810740113</v>
      </c>
      <c r="P25" s="54">
        <f t="shared" si="3"/>
        <v>-4.5965580697198902E-2</v>
      </c>
      <c r="Q25" s="8"/>
      <c r="T25" s="35"/>
    </row>
    <row r="26" spans="1:20" ht="15.75">
      <c r="A26" s="9"/>
      <c r="B26" s="57" t="s">
        <v>72</v>
      </c>
      <c r="C26" s="57" t="str">
        <f t="shared" si="4"/>
        <v>Alvaston 7</v>
      </c>
      <c r="D26" s="58"/>
      <c r="E26" s="58"/>
      <c r="F26" s="57"/>
      <c r="G26" s="60" t="s">
        <v>47</v>
      </c>
      <c r="H26" s="76">
        <v>2079</v>
      </c>
      <c r="I26" s="74">
        <v>2079.6157985843975</v>
      </c>
      <c r="J26" s="28"/>
      <c r="K26" s="56" t="s">
        <v>73</v>
      </c>
      <c r="L26" s="46">
        <v>3</v>
      </c>
      <c r="M26" s="55">
        <f t="shared" si="0"/>
        <v>10551</v>
      </c>
      <c r="N26" s="54">
        <f t="shared" si="1"/>
        <v>-1.4315389180753063E-2</v>
      </c>
      <c r="O26" s="55">
        <f t="shared" si="2"/>
        <v>11175.725200030774</v>
      </c>
      <c r="P26" s="54">
        <f t="shared" si="3"/>
        <v>-4.8017411865482213E-3</v>
      </c>
      <c r="Q26" s="8"/>
      <c r="T26" s="35"/>
    </row>
    <row r="27" spans="1:20" ht="15.75">
      <c r="A27" s="9"/>
      <c r="B27" s="57" t="s">
        <v>74</v>
      </c>
      <c r="C27" s="57" t="str">
        <f t="shared" si="4"/>
        <v>Arboretum 1</v>
      </c>
      <c r="D27" s="58"/>
      <c r="E27" s="58"/>
      <c r="F27" s="57"/>
      <c r="G27" s="60" t="s">
        <v>49</v>
      </c>
      <c r="H27" s="76">
        <v>1506</v>
      </c>
      <c r="I27" s="74">
        <v>2001.6460763194339</v>
      </c>
      <c r="J27" s="28"/>
      <c r="K27" s="56" t="s">
        <v>75</v>
      </c>
      <c r="L27" s="46">
        <v>3</v>
      </c>
      <c r="M27" s="55">
        <f t="shared" si="0"/>
        <v>9933</v>
      </c>
      <c r="N27" s="54">
        <f t="shared" si="1"/>
        <v>-7.20495460840129E-2</v>
      </c>
      <c r="O27" s="55">
        <f t="shared" si="2"/>
        <v>10070.942148792121</v>
      </c>
      <c r="P27" s="54">
        <f t="shared" si="3"/>
        <v>-0.1031826649548145</v>
      </c>
      <c r="Q27" s="8"/>
      <c r="T27" s="35"/>
    </row>
    <row r="28" spans="1:20" ht="15.75">
      <c r="A28" s="9"/>
      <c r="B28" s="57" t="s">
        <v>76</v>
      </c>
      <c r="C28" s="57" t="str">
        <f t="shared" si="4"/>
        <v>Arboretum 2</v>
      </c>
      <c r="D28" s="58"/>
      <c r="E28" s="58"/>
      <c r="F28" s="57"/>
      <c r="G28" s="60" t="s">
        <v>49</v>
      </c>
      <c r="H28" s="76">
        <v>2479</v>
      </c>
      <c r="I28" s="74">
        <v>2512.1342783505156</v>
      </c>
      <c r="J28" s="28"/>
      <c r="K28"/>
      <c r="L28"/>
      <c r="M28"/>
      <c r="N28"/>
      <c r="O28"/>
      <c r="P28" s="51"/>
      <c r="Q28" s="8"/>
      <c r="T28" s="35"/>
    </row>
    <row r="29" spans="1:20" ht="15.75">
      <c r="A29" s="9"/>
      <c r="B29" s="57" t="s">
        <v>77</v>
      </c>
      <c r="C29" s="57" t="str">
        <f t="shared" si="4"/>
        <v>Arboretum 3</v>
      </c>
      <c r="D29" s="58"/>
      <c r="E29" s="58"/>
      <c r="F29" s="57"/>
      <c r="G29" s="60" t="s">
        <v>49</v>
      </c>
      <c r="H29" s="76">
        <v>2263</v>
      </c>
      <c r="I29" s="74">
        <v>2263.6702992768119</v>
      </c>
      <c r="J29" s="28"/>
      <c r="K29"/>
      <c r="L29"/>
      <c r="M29"/>
      <c r="N29"/>
      <c r="O29"/>
      <c r="P29" s="51"/>
      <c r="Q29" s="8"/>
      <c r="T29" s="35"/>
    </row>
    <row r="30" spans="1:20">
      <c r="A30" s="9"/>
      <c r="B30" s="57" t="s">
        <v>78</v>
      </c>
      <c r="C30" s="57" t="str">
        <f t="shared" si="4"/>
        <v>Arboretum 4</v>
      </c>
      <c r="D30" s="58"/>
      <c r="E30" s="58"/>
      <c r="F30" s="57"/>
      <c r="G30" s="60" t="s">
        <v>49</v>
      </c>
      <c r="H30" s="76">
        <v>2321</v>
      </c>
      <c r="I30" s="74">
        <v>2321.6874788428991</v>
      </c>
      <c r="J30" s="28"/>
      <c r="K30"/>
      <c r="L30"/>
      <c r="M30"/>
      <c r="N30"/>
      <c r="O30"/>
      <c r="P30"/>
      <c r="Q30" s="8"/>
      <c r="T30" s="35"/>
    </row>
    <row r="31" spans="1:20">
      <c r="A31" s="9"/>
      <c r="B31" s="57" t="s">
        <v>79</v>
      </c>
      <c r="C31" s="57" t="str">
        <f t="shared" si="4"/>
        <v>Arboretum 5</v>
      </c>
      <c r="D31" s="58"/>
      <c r="E31" s="58"/>
      <c r="F31" s="57"/>
      <c r="G31" s="60" t="s">
        <v>49</v>
      </c>
      <c r="H31" s="76">
        <v>1194</v>
      </c>
      <c r="I31" s="74">
        <v>2996.1536621018618</v>
      </c>
      <c r="J31" s="28"/>
      <c r="K31"/>
      <c r="L31"/>
      <c r="M31"/>
      <c r="N31"/>
      <c r="O31"/>
      <c r="P31"/>
      <c r="Q31" s="8"/>
      <c r="T31" s="35"/>
    </row>
    <row r="32" spans="1:20">
      <c r="A32" s="9"/>
      <c r="B32" s="57" t="s">
        <v>80</v>
      </c>
      <c r="C32" s="57" t="str">
        <f t="shared" si="4"/>
        <v>Arboretum 6</v>
      </c>
      <c r="D32" s="58"/>
      <c r="E32" s="58"/>
      <c r="F32" s="57"/>
      <c r="G32" s="60" t="s">
        <v>49</v>
      </c>
      <c r="H32" s="76">
        <v>2245</v>
      </c>
      <c r="I32" s="74">
        <v>2245.6649676873362</v>
      </c>
      <c r="J32" s="28"/>
      <c r="K32"/>
      <c r="L32"/>
      <c r="M32"/>
      <c r="N32"/>
      <c r="O32"/>
      <c r="P32"/>
      <c r="Q32" s="8"/>
      <c r="T32" s="35"/>
    </row>
    <row r="33" spans="1:20">
      <c r="A33" s="9"/>
      <c r="B33" s="57" t="s">
        <v>81</v>
      </c>
      <c r="C33" s="57" t="str">
        <f t="shared" si="4"/>
        <v>Blagreaves 1</v>
      </c>
      <c r="D33" s="58"/>
      <c r="E33" s="58"/>
      <c r="F33" s="57"/>
      <c r="G33" s="60" t="s">
        <v>51</v>
      </c>
      <c r="H33" s="76">
        <v>1620</v>
      </c>
      <c r="I33" s="74">
        <v>1620.4798430527774</v>
      </c>
      <c r="J33" s="28"/>
      <c r="K33"/>
      <c r="L33"/>
      <c r="M33"/>
      <c r="N33"/>
      <c r="O33"/>
      <c r="P33"/>
      <c r="Q33" s="8"/>
      <c r="T33" s="35"/>
    </row>
    <row r="34" spans="1:20">
      <c r="A34" s="9"/>
      <c r="B34" s="57" t="s">
        <v>82</v>
      </c>
      <c r="C34" s="57" t="str">
        <f t="shared" si="4"/>
        <v>Blagreaves 2</v>
      </c>
      <c r="D34" s="58"/>
      <c r="E34" s="58"/>
      <c r="F34" s="57"/>
      <c r="G34" s="60" t="s">
        <v>51</v>
      </c>
      <c r="H34" s="76">
        <v>2771</v>
      </c>
      <c r="I34" s="74">
        <v>2771.8207685797815</v>
      </c>
      <c r="J34" s="28"/>
      <c r="K34"/>
      <c r="L34"/>
      <c r="M34"/>
      <c r="N34"/>
      <c r="O34"/>
      <c r="P34"/>
      <c r="Q34" s="8"/>
      <c r="T34" s="35"/>
    </row>
    <row r="35" spans="1:20">
      <c r="A35" s="9"/>
      <c r="B35" s="57" t="s">
        <v>83</v>
      </c>
      <c r="C35" s="57" t="str">
        <f t="shared" si="4"/>
        <v>Blagreaves 3</v>
      </c>
      <c r="D35" s="58"/>
      <c r="E35" s="58"/>
      <c r="F35" s="57"/>
      <c r="G35" s="60" t="s">
        <v>51</v>
      </c>
      <c r="H35" s="76">
        <v>2771</v>
      </c>
      <c r="I35" s="74">
        <v>2771.8207685797815</v>
      </c>
      <c r="J35" s="28"/>
      <c r="K35"/>
      <c r="L35"/>
      <c r="M35"/>
      <c r="N35"/>
      <c r="O35"/>
      <c r="P35"/>
      <c r="Q35" s="8"/>
      <c r="T35" s="35"/>
    </row>
    <row r="36" spans="1:20">
      <c r="A36" s="9"/>
      <c r="B36" s="57" t="s">
        <v>84</v>
      </c>
      <c r="C36" s="57" t="str">
        <f t="shared" si="4"/>
        <v>Blagreaves 4</v>
      </c>
      <c r="D36" s="58"/>
      <c r="E36" s="58"/>
      <c r="F36" s="57"/>
      <c r="G36" s="60" t="s">
        <v>51</v>
      </c>
      <c r="H36" s="76">
        <v>2647</v>
      </c>
      <c r="I36" s="74">
        <v>2647.7840398522849</v>
      </c>
      <c r="J36" s="28"/>
      <c r="K36"/>
      <c r="L36"/>
      <c r="M36"/>
      <c r="N36"/>
      <c r="O36"/>
      <c r="P36"/>
      <c r="Q36" s="8"/>
      <c r="T36" s="35"/>
    </row>
    <row r="37" spans="1:20">
      <c r="A37" s="9"/>
      <c r="B37" s="57" t="s">
        <v>85</v>
      </c>
      <c r="C37" s="57" t="str">
        <f t="shared" si="4"/>
        <v>Boulton 1</v>
      </c>
      <c r="D37" s="58"/>
      <c r="E37" s="58"/>
      <c r="F37" s="57"/>
      <c r="G37" s="60" t="s">
        <v>53</v>
      </c>
      <c r="H37" s="76">
        <v>2070</v>
      </c>
      <c r="I37" s="74">
        <v>2070.6131327896601</v>
      </c>
      <c r="J37" s="28"/>
      <c r="K37"/>
      <c r="L37"/>
      <c r="M37"/>
      <c r="N37"/>
      <c r="O37"/>
      <c r="P37"/>
      <c r="Q37" s="8"/>
      <c r="T37" s="35"/>
    </row>
    <row r="38" spans="1:20">
      <c r="A38" s="9"/>
      <c r="B38" s="57" t="s">
        <v>86</v>
      </c>
      <c r="C38" s="57" t="str">
        <f t="shared" si="4"/>
        <v>Boulton 2</v>
      </c>
      <c r="D38" s="58"/>
      <c r="E38" s="58"/>
      <c r="F38" s="57"/>
      <c r="G38" s="60" t="s">
        <v>53</v>
      </c>
      <c r="H38" s="76">
        <v>2269</v>
      </c>
      <c r="I38" s="74">
        <v>2269.6720764733036</v>
      </c>
      <c r="J38" s="28"/>
      <c r="K38"/>
      <c r="L38"/>
      <c r="M38"/>
      <c r="N38"/>
      <c r="O38"/>
      <c r="P38"/>
      <c r="Q38" s="8"/>
      <c r="T38" s="35"/>
    </row>
    <row r="39" spans="1:20">
      <c r="A39" s="9"/>
      <c r="B39" s="57" t="s">
        <v>87</v>
      </c>
      <c r="C39" s="57" t="str">
        <f t="shared" si="4"/>
        <v>Boulton 3</v>
      </c>
      <c r="D39" s="58"/>
      <c r="E39" s="58"/>
      <c r="F39" s="57"/>
      <c r="G39" s="60" t="s">
        <v>53</v>
      </c>
      <c r="H39" s="76">
        <v>1855</v>
      </c>
      <c r="I39" s="74">
        <v>1855.5494499153715</v>
      </c>
      <c r="J39" s="28"/>
      <c r="K39"/>
      <c r="L39"/>
      <c r="M39"/>
      <c r="N39"/>
      <c r="O39"/>
      <c r="P39"/>
      <c r="Q39" s="8"/>
      <c r="T39" s="35"/>
    </row>
    <row r="40" spans="1:20">
      <c r="A40" s="9"/>
      <c r="B40" s="57" t="s">
        <v>88</v>
      </c>
      <c r="C40" s="57" t="str">
        <f t="shared" si="4"/>
        <v>Boulton 4</v>
      </c>
      <c r="D40" s="58"/>
      <c r="E40" s="58"/>
      <c r="F40" s="57"/>
      <c r="G40" s="60" t="s">
        <v>53</v>
      </c>
      <c r="H40" s="76">
        <v>1950</v>
      </c>
      <c r="I40" s="74">
        <v>2384.1775888598245</v>
      </c>
      <c r="J40" s="28"/>
      <c r="K40"/>
      <c r="L40"/>
      <c r="M40"/>
      <c r="N40"/>
      <c r="O40"/>
      <c r="P40"/>
      <c r="Q40" s="8"/>
      <c r="T40" s="35"/>
    </row>
    <row r="41" spans="1:20">
      <c r="A41" s="9"/>
      <c r="B41" s="57" t="s">
        <v>89</v>
      </c>
      <c r="C41" s="57" t="str">
        <f t="shared" si="4"/>
        <v>Boulton 5</v>
      </c>
      <c r="D41" s="58"/>
      <c r="E41" s="58"/>
      <c r="F41" s="57"/>
      <c r="G41" s="60" t="s">
        <v>53</v>
      </c>
      <c r="H41" s="76">
        <v>2053</v>
      </c>
      <c r="I41" s="74">
        <v>2053.6080973996</v>
      </c>
      <c r="J41" s="28"/>
      <c r="K41"/>
      <c r="L41"/>
      <c r="M41"/>
      <c r="N41"/>
      <c r="O41"/>
      <c r="P41"/>
      <c r="Q41" s="8"/>
      <c r="T41" s="35"/>
    </row>
    <row r="42" spans="1:20">
      <c r="A42" s="9"/>
      <c r="B42" s="57" t="s">
        <v>90</v>
      </c>
      <c r="C42" s="57" t="str">
        <f t="shared" si="4"/>
        <v>Chaddesden 1</v>
      </c>
      <c r="D42" s="58"/>
      <c r="E42" s="58"/>
      <c r="F42" s="57"/>
      <c r="G42" s="60" t="s">
        <v>55</v>
      </c>
      <c r="H42" s="76">
        <v>2279</v>
      </c>
      <c r="I42" s="74">
        <v>2279.6750384674565</v>
      </c>
      <c r="J42" s="28"/>
      <c r="K42"/>
      <c r="L42"/>
      <c r="M42"/>
      <c r="N42"/>
      <c r="O42"/>
      <c r="P42"/>
      <c r="Q42" s="8"/>
      <c r="T42" s="35"/>
    </row>
    <row r="43" spans="1:20">
      <c r="A43" s="9"/>
      <c r="B43" s="57" t="s">
        <v>91</v>
      </c>
      <c r="C43" s="57" t="str">
        <f t="shared" si="4"/>
        <v>Chaddesden 2</v>
      </c>
      <c r="D43" s="58"/>
      <c r="E43" s="58"/>
      <c r="F43" s="57"/>
      <c r="G43" s="60" t="s">
        <v>55</v>
      </c>
      <c r="H43" s="76">
        <v>1778</v>
      </c>
      <c r="I43" s="74">
        <v>1778.5266425603938</v>
      </c>
      <c r="J43" s="28"/>
      <c r="K43"/>
      <c r="L43"/>
      <c r="M43"/>
      <c r="N43"/>
      <c r="O43"/>
      <c r="P43"/>
      <c r="Q43" s="8"/>
      <c r="T43" s="35"/>
    </row>
    <row r="44" spans="1:20">
      <c r="A44" s="9"/>
      <c r="B44" s="57" t="s">
        <v>92</v>
      </c>
      <c r="C44" s="57" t="str">
        <f t="shared" si="4"/>
        <v>Chaddesden 3</v>
      </c>
      <c r="D44" s="58"/>
      <c r="E44" s="58"/>
      <c r="F44" s="57"/>
      <c r="G44" s="60" t="s">
        <v>55</v>
      </c>
      <c r="H44" s="76">
        <v>1766</v>
      </c>
      <c r="I44" s="74">
        <v>2198.5230881674106</v>
      </c>
      <c r="J44" s="28"/>
      <c r="K44"/>
      <c r="L44"/>
      <c r="M44"/>
      <c r="N44"/>
      <c r="O44"/>
      <c r="P44"/>
      <c r="Q44" s="8"/>
      <c r="T44" s="35"/>
    </row>
    <row r="45" spans="1:20">
      <c r="A45" s="9"/>
      <c r="B45" s="57" t="s">
        <v>93</v>
      </c>
      <c r="C45" s="57" t="str">
        <f t="shared" si="4"/>
        <v>Chaddesden 4</v>
      </c>
      <c r="D45" s="58"/>
      <c r="E45" s="58"/>
      <c r="F45" s="57"/>
      <c r="G45" s="60" t="s">
        <v>55</v>
      </c>
      <c r="H45" s="76">
        <v>1626</v>
      </c>
      <c r="I45" s="74">
        <v>1626.4816202492691</v>
      </c>
      <c r="J45" s="28"/>
      <c r="K45"/>
      <c r="L45"/>
      <c r="M45"/>
      <c r="N45"/>
      <c r="O45"/>
      <c r="P45"/>
      <c r="Q45" s="8"/>
      <c r="T45" s="35"/>
    </row>
    <row r="46" spans="1:20">
      <c r="A46" s="9"/>
      <c r="B46" s="57" t="s">
        <v>94</v>
      </c>
      <c r="C46" s="57" t="str">
        <f t="shared" si="4"/>
        <v>Chaddesden 5</v>
      </c>
      <c r="D46" s="58"/>
      <c r="E46" s="58"/>
      <c r="F46" s="57"/>
      <c r="G46" s="60" t="s">
        <v>55</v>
      </c>
      <c r="H46" s="76">
        <v>2564</v>
      </c>
      <c r="I46" s="74">
        <v>2564.7594553008153</v>
      </c>
      <c r="J46" s="28"/>
      <c r="K46"/>
      <c r="L46"/>
      <c r="M46"/>
      <c r="N46"/>
      <c r="O46"/>
      <c r="P46"/>
      <c r="Q46" s="8"/>
      <c r="T46" s="35"/>
    </row>
    <row r="47" spans="1:20">
      <c r="A47" s="9"/>
      <c r="B47" s="57" t="s">
        <v>95</v>
      </c>
      <c r="C47" s="57" t="str">
        <f t="shared" si="4"/>
        <v>Chellaston 1</v>
      </c>
      <c r="D47" s="58"/>
      <c r="E47" s="58"/>
      <c r="F47" s="57"/>
      <c r="G47" s="60" t="s">
        <v>57</v>
      </c>
      <c r="H47" s="76">
        <v>2470</v>
      </c>
      <c r="I47" s="74">
        <v>2470.7316125557777</v>
      </c>
      <c r="J47" s="28"/>
      <c r="K47"/>
      <c r="L47"/>
      <c r="M47"/>
      <c r="N47"/>
      <c r="O47"/>
      <c r="P47"/>
      <c r="Q47" s="8"/>
      <c r="T47" s="35"/>
    </row>
    <row r="48" spans="1:20">
      <c r="A48" s="9"/>
      <c r="B48" s="57" t="s">
        <v>96</v>
      </c>
      <c r="C48" s="57" t="str">
        <f t="shared" si="4"/>
        <v>Chellaston 2</v>
      </c>
      <c r="D48" s="58"/>
      <c r="E48" s="58"/>
      <c r="F48" s="57"/>
      <c r="G48" s="60" t="s">
        <v>57</v>
      </c>
      <c r="H48" s="76">
        <v>1536</v>
      </c>
      <c r="I48" s="74">
        <v>1536.4549623018925</v>
      </c>
      <c r="J48" s="28"/>
      <c r="K48"/>
      <c r="L48"/>
      <c r="M48"/>
      <c r="N48"/>
      <c r="O48"/>
      <c r="P48"/>
      <c r="Q48" s="8"/>
      <c r="T48" s="35"/>
    </row>
    <row r="49" spans="1:20">
      <c r="A49" s="9"/>
      <c r="B49" s="57" t="s">
        <v>97</v>
      </c>
      <c r="C49" s="57" t="str">
        <f t="shared" si="4"/>
        <v>Chellaston 3</v>
      </c>
      <c r="D49" s="58"/>
      <c r="E49" s="58"/>
      <c r="F49" s="57"/>
      <c r="G49" s="60" t="s">
        <v>57</v>
      </c>
      <c r="H49" s="76">
        <v>2256</v>
      </c>
      <c r="I49" s="74">
        <v>2256.6682258809046</v>
      </c>
      <c r="J49" s="28"/>
      <c r="K49"/>
      <c r="L49"/>
      <c r="M49"/>
      <c r="N49"/>
      <c r="O49"/>
      <c r="P49"/>
      <c r="Q49" s="8"/>
      <c r="T49" s="35"/>
    </row>
    <row r="50" spans="1:20">
      <c r="A50" s="9"/>
      <c r="B50" s="57" t="s">
        <v>98</v>
      </c>
      <c r="C50" s="57" t="str">
        <f t="shared" si="4"/>
        <v>Chellaston 4</v>
      </c>
      <c r="D50" s="58"/>
      <c r="E50" s="58"/>
      <c r="F50" s="57"/>
      <c r="G50" s="60" t="s">
        <v>57</v>
      </c>
      <c r="H50" s="76">
        <v>2846</v>
      </c>
      <c r="I50" s="74">
        <v>2846.8429835359284</v>
      </c>
      <c r="J50" s="28"/>
      <c r="K50"/>
      <c r="L50"/>
      <c r="M50"/>
      <c r="N50"/>
      <c r="O50"/>
      <c r="P50"/>
      <c r="Q50" s="8"/>
      <c r="T50" s="35"/>
    </row>
    <row r="51" spans="1:20">
      <c r="A51" s="9"/>
      <c r="B51" s="57" t="s">
        <v>99</v>
      </c>
      <c r="C51" s="57" t="str">
        <f t="shared" si="4"/>
        <v>Chellaston 5</v>
      </c>
      <c r="D51" s="58"/>
      <c r="E51" s="58"/>
      <c r="F51" s="57"/>
      <c r="G51" s="60" t="s">
        <v>57</v>
      </c>
      <c r="H51" s="76">
        <v>2792</v>
      </c>
      <c r="I51" s="74">
        <v>3797.2269887675029</v>
      </c>
      <c r="J51" s="28"/>
      <c r="K51"/>
      <c r="L51"/>
      <c r="M51"/>
      <c r="N51"/>
      <c r="O51"/>
      <c r="P51"/>
      <c r="Q51" s="8"/>
      <c r="T51" s="35"/>
    </row>
    <row r="52" spans="1:20">
      <c r="A52" s="9"/>
      <c r="B52" s="57" t="s">
        <v>100</v>
      </c>
      <c r="C52" s="57" t="str">
        <f t="shared" si="4"/>
        <v>Darley 1</v>
      </c>
      <c r="D52" s="58"/>
      <c r="E52" s="58"/>
      <c r="F52" s="57"/>
      <c r="G52" s="60" t="s">
        <v>59</v>
      </c>
      <c r="H52" s="76">
        <v>2017</v>
      </c>
      <c r="I52" s="74">
        <v>2017.5974342206493</v>
      </c>
      <c r="J52" s="28"/>
      <c r="K52"/>
      <c r="L52"/>
      <c r="M52"/>
      <c r="N52"/>
      <c r="O52"/>
      <c r="P52"/>
      <c r="Q52" s="8"/>
      <c r="T52" s="35"/>
    </row>
    <row r="53" spans="1:20">
      <c r="A53" s="9"/>
      <c r="B53" s="57" t="s">
        <v>101</v>
      </c>
      <c r="C53" s="57" t="str">
        <f t="shared" si="4"/>
        <v>Darley 2</v>
      </c>
      <c r="D53" s="58"/>
      <c r="E53" s="58"/>
      <c r="F53" s="57"/>
      <c r="G53" s="60" t="s">
        <v>59</v>
      </c>
      <c r="H53" s="76">
        <v>2513</v>
      </c>
      <c r="I53" s="74">
        <v>2513.7443491306353</v>
      </c>
      <c r="J53" s="28"/>
      <c r="K53"/>
      <c r="L53"/>
      <c r="M53"/>
      <c r="N53"/>
      <c r="O53"/>
      <c r="P53"/>
      <c r="Q53" s="8"/>
      <c r="T53" s="35"/>
    </row>
    <row r="54" spans="1:20">
      <c r="A54" s="9"/>
      <c r="B54" s="57" t="s">
        <v>102</v>
      </c>
      <c r="C54" s="57" t="str">
        <f t="shared" si="4"/>
        <v>Darley 3</v>
      </c>
      <c r="D54" s="58"/>
      <c r="E54" s="58"/>
      <c r="F54" s="57"/>
      <c r="G54" s="60" t="s">
        <v>59</v>
      </c>
      <c r="H54" s="76">
        <v>1711</v>
      </c>
      <c r="I54" s="74">
        <v>1711.5067971995691</v>
      </c>
      <c r="J54" s="28"/>
      <c r="K54"/>
      <c r="L54"/>
      <c r="M54"/>
      <c r="N54"/>
      <c r="O54"/>
      <c r="P54"/>
      <c r="Q54" s="8"/>
      <c r="T54" s="35"/>
    </row>
    <row r="55" spans="1:20">
      <c r="A55" s="9"/>
      <c r="B55" s="57" t="s">
        <v>103</v>
      </c>
      <c r="C55" s="57" t="str">
        <f t="shared" si="4"/>
        <v>Darley 4</v>
      </c>
      <c r="D55" s="58"/>
      <c r="E55" s="58"/>
      <c r="F55" s="57"/>
      <c r="G55" s="60" t="s">
        <v>59</v>
      </c>
      <c r="H55" s="76">
        <v>1359</v>
      </c>
      <c r="I55" s="74">
        <v>1498.6025350053853</v>
      </c>
      <c r="J55" s="28"/>
      <c r="K55"/>
      <c r="L55"/>
      <c r="M55"/>
      <c r="N55"/>
      <c r="O55"/>
      <c r="P55"/>
      <c r="Q55" s="8"/>
      <c r="T55" s="35"/>
    </row>
    <row r="56" spans="1:20">
      <c r="A56" s="9"/>
      <c r="B56" s="57" t="s">
        <v>104</v>
      </c>
      <c r="C56" s="57" t="str">
        <f t="shared" si="4"/>
        <v>Darley 5</v>
      </c>
      <c r="D56" s="58"/>
      <c r="E56" s="58"/>
      <c r="F56" s="57"/>
      <c r="G56" s="60" t="s">
        <v>59</v>
      </c>
      <c r="H56" s="76">
        <v>1608</v>
      </c>
      <c r="I56" s="74">
        <v>1629.2762886597936</v>
      </c>
      <c r="J56" s="28"/>
      <c r="K56"/>
      <c r="L56"/>
      <c r="M56"/>
      <c r="N56"/>
      <c r="O56"/>
      <c r="P56"/>
      <c r="Q56" s="8"/>
      <c r="T56" s="35"/>
    </row>
    <row r="57" spans="1:20">
      <c r="A57" s="9"/>
      <c r="B57" s="57" t="s">
        <v>105</v>
      </c>
      <c r="C57" s="57" t="str">
        <f t="shared" si="4"/>
        <v>Darley 6</v>
      </c>
      <c r="D57" s="58"/>
      <c r="E57" s="58"/>
      <c r="F57" s="57"/>
      <c r="G57" s="60" t="s">
        <v>59</v>
      </c>
      <c r="H57" s="76">
        <v>1561</v>
      </c>
      <c r="I57" s="74">
        <v>1587.862367287275</v>
      </c>
      <c r="J57" s="28"/>
      <c r="K57"/>
      <c r="L57"/>
      <c r="M57"/>
      <c r="N57"/>
      <c r="O57"/>
      <c r="P57"/>
      <c r="Q57" s="8"/>
      <c r="T57" s="35"/>
    </row>
    <row r="58" spans="1:20">
      <c r="A58" s="9"/>
      <c r="B58" s="57" t="s">
        <v>106</v>
      </c>
      <c r="C58" s="57" t="str">
        <f t="shared" si="4"/>
        <v>Derwent 1</v>
      </c>
      <c r="D58" s="58"/>
      <c r="E58" s="58"/>
      <c r="F58" s="57"/>
      <c r="G58" s="60" t="s">
        <v>61</v>
      </c>
      <c r="H58" s="76">
        <v>2180</v>
      </c>
      <c r="I58" s="74">
        <v>3006.6457147253423</v>
      </c>
      <c r="J58" s="28"/>
      <c r="K58"/>
      <c r="L58"/>
      <c r="M58"/>
      <c r="N58"/>
      <c r="O58"/>
      <c r="P58"/>
      <c r="Q58" s="8"/>
      <c r="T58" s="35"/>
    </row>
    <row r="59" spans="1:20">
      <c r="A59" s="9"/>
      <c r="B59" s="57" t="s">
        <v>107</v>
      </c>
      <c r="C59" s="57" t="str">
        <f t="shared" si="4"/>
        <v>Derwent 2</v>
      </c>
      <c r="D59" s="58"/>
      <c r="E59" s="58"/>
      <c r="F59" s="57"/>
      <c r="G59" s="60" t="s">
        <v>61</v>
      </c>
      <c r="H59" s="76">
        <v>2432</v>
      </c>
      <c r="I59" s="74">
        <v>2432.7203569779967</v>
      </c>
      <c r="J59" s="28"/>
      <c r="K59"/>
      <c r="L59"/>
      <c r="M59"/>
      <c r="N59"/>
      <c r="O59"/>
      <c r="P59"/>
      <c r="Q59" s="8"/>
      <c r="T59" s="35"/>
    </row>
    <row r="60" spans="1:20">
      <c r="A60" s="9"/>
      <c r="B60" s="57" t="s">
        <v>108</v>
      </c>
      <c r="C60" s="57" t="str">
        <f t="shared" si="4"/>
        <v>Derwent 3</v>
      </c>
      <c r="D60" s="58"/>
      <c r="E60" s="58"/>
      <c r="F60" s="57"/>
      <c r="G60" s="60" t="s">
        <v>61</v>
      </c>
      <c r="H60" s="76">
        <v>2055</v>
      </c>
      <c r="I60" s="74">
        <v>2055.6086897984305</v>
      </c>
      <c r="J60" s="28"/>
      <c r="K60"/>
      <c r="L60"/>
      <c r="M60"/>
      <c r="N60"/>
      <c r="O60"/>
      <c r="P60"/>
      <c r="Q60" s="8"/>
      <c r="T60" s="35"/>
    </row>
    <row r="61" spans="1:20">
      <c r="A61" s="9"/>
      <c r="B61" s="57" t="s">
        <v>109</v>
      </c>
      <c r="C61" s="57" t="str">
        <f t="shared" si="4"/>
        <v>Derwent 4</v>
      </c>
      <c r="D61" s="58"/>
      <c r="E61" s="58"/>
      <c r="F61" s="57"/>
      <c r="G61" s="60" t="s">
        <v>61</v>
      </c>
      <c r="H61" s="76">
        <v>1395</v>
      </c>
      <c r="I61" s="74">
        <v>1395.4131981843359</v>
      </c>
      <c r="J61" s="28"/>
      <c r="K61"/>
      <c r="L61"/>
      <c r="M61"/>
      <c r="N61"/>
      <c r="O61"/>
      <c r="P61"/>
      <c r="Q61" s="8"/>
      <c r="T61" s="35"/>
    </row>
    <row r="62" spans="1:20">
      <c r="A62" s="9"/>
      <c r="B62" s="57" t="s">
        <v>110</v>
      </c>
      <c r="C62" s="57" t="str">
        <f t="shared" si="4"/>
        <v>Derwent 5</v>
      </c>
      <c r="D62" s="58"/>
      <c r="E62" s="58"/>
      <c r="F62" s="57"/>
      <c r="G62" s="60" t="s">
        <v>61</v>
      </c>
      <c r="H62" s="76">
        <v>2122</v>
      </c>
      <c r="I62" s="74">
        <v>2122.6285351592551</v>
      </c>
      <c r="J62" s="28"/>
      <c r="K62"/>
      <c r="L62"/>
      <c r="M62"/>
      <c r="N62"/>
      <c r="O62"/>
      <c r="P62"/>
      <c r="Q62" s="8"/>
      <c r="T62" s="35"/>
    </row>
    <row r="63" spans="1:20">
      <c r="A63" s="9"/>
      <c r="B63" s="57" t="s">
        <v>111</v>
      </c>
      <c r="C63" s="57" t="str">
        <f t="shared" si="4"/>
        <v>Littleover 1</v>
      </c>
      <c r="D63" s="58"/>
      <c r="E63" s="58"/>
      <c r="F63" s="57"/>
      <c r="G63" s="60" t="s">
        <v>63</v>
      </c>
      <c r="H63" s="76">
        <v>2870</v>
      </c>
      <c r="I63" s="74">
        <v>2898.8500923218958</v>
      </c>
      <c r="J63" s="28"/>
      <c r="K63"/>
      <c r="L63"/>
      <c r="M63"/>
      <c r="N63"/>
      <c r="O63"/>
      <c r="P63"/>
      <c r="Q63" s="8"/>
      <c r="T63" s="35"/>
    </row>
    <row r="64" spans="1:20">
      <c r="A64" s="9"/>
      <c r="B64" s="57" t="s">
        <v>112</v>
      </c>
      <c r="C64" s="57" t="str">
        <f t="shared" si="4"/>
        <v>Littleover 2</v>
      </c>
      <c r="D64" s="58"/>
      <c r="E64" s="58"/>
      <c r="F64" s="57"/>
      <c r="G64" s="60" t="s">
        <v>63</v>
      </c>
      <c r="H64" s="76">
        <v>3069</v>
      </c>
      <c r="I64" s="74">
        <v>4677.9090360055397</v>
      </c>
      <c r="J64" s="28"/>
      <c r="K64"/>
      <c r="L64"/>
      <c r="M64"/>
      <c r="N64"/>
      <c r="O64"/>
      <c r="P64"/>
      <c r="Q64" s="8"/>
      <c r="T64" s="35"/>
    </row>
    <row r="65" spans="1:20">
      <c r="A65" s="9"/>
      <c r="B65" s="57" t="s">
        <v>113</v>
      </c>
      <c r="C65" s="57" t="str">
        <f t="shared" si="4"/>
        <v>Littleover 3</v>
      </c>
      <c r="D65" s="58"/>
      <c r="E65" s="58"/>
      <c r="F65" s="57"/>
      <c r="G65" s="60" t="s">
        <v>63</v>
      </c>
      <c r="H65" s="76">
        <v>1249</v>
      </c>
      <c r="I65" s="74">
        <v>1376.3699530697029</v>
      </c>
      <c r="J65" s="28"/>
      <c r="K65"/>
      <c r="L65"/>
      <c r="M65"/>
      <c r="N65"/>
      <c r="O65"/>
      <c r="P65"/>
      <c r="Q65" s="8"/>
      <c r="T65" s="35"/>
    </row>
    <row r="66" spans="1:20">
      <c r="A66" s="9"/>
      <c r="B66" s="57" t="s">
        <v>114</v>
      </c>
      <c r="C66" s="57" t="str">
        <f t="shared" si="4"/>
        <v>Littleover 4</v>
      </c>
      <c r="D66" s="58"/>
      <c r="E66" s="58"/>
      <c r="F66" s="57"/>
      <c r="G66" s="60" t="s">
        <v>63</v>
      </c>
      <c r="H66" s="76">
        <v>2169</v>
      </c>
      <c r="I66" s="74">
        <v>2169.6424565317739</v>
      </c>
      <c r="J66" s="28"/>
      <c r="K66"/>
      <c r="L66"/>
      <c r="M66"/>
      <c r="N66"/>
      <c r="O66"/>
      <c r="P66"/>
      <c r="Q66" s="8"/>
      <c r="T66" s="35"/>
    </row>
    <row r="67" spans="1:20">
      <c r="A67" s="9"/>
      <c r="B67" s="57" t="s">
        <v>115</v>
      </c>
      <c r="C67" s="57" t="str">
        <f t="shared" si="4"/>
        <v>Littleover 5</v>
      </c>
      <c r="D67" s="58"/>
      <c r="E67" s="58"/>
      <c r="F67" s="57"/>
      <c r="G67" s="60" t="s">
        <v>63</v>
      </c>
      <c r="H67" s="76">
        <v>1880</v>
      </c>
      <c r="I67" s="74">
        <v>2296.956854900754</v>
      </c>
      <c r="J67" s="28"/>
      <c r="K67"/>
      <c r="L67"/>
      <c r="M67"/>
      <c r="N67"/>
      <c r="O67"/>
      <c r="P67"/>
      <c r="Q67" s="8"/>
      <c r="T67" s="35"/>
    </row>
    <row r="68" spans="1:20">
      <c r="A68" s="9"/>
      <c r="B68" s="57" t="s">
        <v>116</v>
      </c>
      <c r="C68" s="57" t="str">
        <f t="shared" si="4"/>
        <v>Mackworth 1</v>
      </c>
      <c r="D68" s="58"/>
      <c r="E68" s="58"/>
      <c r="F68" s="57"/>
      <c r="G68" s="60" t="s">
        <v>65</v>
      </c>
      <c r="H68" s="76">
        <v>1738</v>
      </c>
      <c r="I68" s="74">
        <v>1738.5147945837821</v>
      </c>
      <c r="J68" s="28"/>
      <c r="K68"/>
      <c r="L68"/>
      <c r="M68"/>
      <c r="N68"/>
      <c r="O68"/>
      <c r="P68"/>
      <c r="Q68" s="8"/>
      <c r="T68" s="35"/>
    </row>
    <row r="69" spans="1:20">
      <c r="A69" s="9"/>
      <c r="B69" s="57" t="s">
        <v>117</v>
      </c>
      <c r="C69" s="57" t="str">
        <f t="shared" si="4"/>
        <v>Mackworth 2</v>
      </c>
      <c r="D69" s="58"/>
      <c r="E69" s="58"/>
      <c r="F69" s="57"/>
      <c r="G69" s="60" t="s">
        <v>65</v>
      </c>
      <c r="H69" s="76">
        <v>2800</v>
      </c>
      <c r="I69" s="74">
        <v>2800.8293583628251</v>
      </c>
      <c r="J69" s="28"/>
      <c r="K69"/>
      <c r="L69"/>
      <c r="M69"/>
      <c r="N69"/>
      <c r="O69"/>
      <c r="P69"/>
      <c r="Q69" s="8"/>
      <c r="T69" s="35"/>
    </row>
    <row r="70" spans="1:20">
      <c r="A70" s="9"/>
      <c r="B70" s="57" t="s">
        <v>118</v>
      </c>
      <c r="C70" s="57" t="str">
        <f t="shared" si="4"/>
        <v>Mackworth 3</v>
      </c>
      <c r="D70" s="58"/>
      <c r="E70" s="58"/>
      <c r="F70" s="57"/>
      <c r="G70" s="60" t="s">
        <v>65</v>
      </c>
      <c r="H70" s="76">
        <v>1590</v>
      </c>
      <c r="I70" s="74">
        <v>1590.4709570703185</v>
      </c>
      <c r="J70" s="28"/>
      <c r="K70"/>
      <c r="L70"/>
      <c r="M70"/>
      <c r="N70"/>
      <c r="O70"/>
      <c r="P70"/>
      <c r="Q70" s="8"/>
      <c r="T70" s="35"/>
    </row>
    <row r="71" spans="1:20">
      <c r="A71" s="9"/>
      <c r="B71" s="57" t="s">
        <v>119</v>
      </c>
      <c r="C71" s="57" t="str">
        <f t="shared" si="4"/>
        <v>Mackworth 4</v>
      </c>
      <c r="D71" s="58"/>
      <c r="E71" s="58"/>
      <c r="F71" s="57"/>
      <c r="G71" s="60" t="s">
        <v>65</v>
      </c>
      <c r="H71" s="76">
        <v>2193</v>
      </c>
      <c r="I71" s="74">
        <v>2193.6495653177412</v>
      </c>
      <c r="J71" s="28"/>
      <c r="K71"/>
      <c r="L71"/>
      <c r="M71"/>
      <c r="N71"/>
      <c r="O71"/>
      <c r="P71"/>
      <c r="Q71" s="8"/>
      <c r="T71" s="35"/>
    </row>
    <row r="72" spans="1:20">
      <c r="A72" s="9"/>
      <c r="B72" s="57" t="s">
        <v>120</v>
      </c>
      <c r="C72" s="57" t="str">
        <f t="shared" si="4"/>
        <v>Mackworth 5</v>
      </c>
      <c r="D72" s="58"/>
      <c r="E72" s="58"/>
      <c r="F72" s="57"/>
      <c r="G72" s="60" t="s">
        <v>65</v>
      </c>
      <c r="H72" s="76">
        <v>1975</v>
      </c>
      <c r="I72" s="74">
        <v>1975.5849938452068</v>
      </c>
      <c r="J72" s="28"/>
      <c r="K72"/>
      <c r="L72"/>
      <c r="M72"/>
      <c r="N72"/>
      <c r="O72"/>
      <c r="P72"/>
      <c r="Q72" s="8"/>
      <c r="T72" s="35"/>
    </row>
    <row r="73" spans="1:20">
      <c r="A73" s="9"/>
      <c r="B73" s="57" t="s">
        <v>121</v>
      </c>
      <c r="C73" s="57" t="str">
        <f t="shared" si="4"/>
        <v>Mickleover 1</v>
      </c>
      <c r="D73" s="58"/>
      <c r="E73" s="58"/>
      <c r="F73" s="57"/>
      <c r="G73" s="60" t="s">
        <v>67</v>
      </c>
      <c r="H73" s="76">
        <v>2389</v>
      </c>
      <c r="I73" s="74">
        <v>2755.1076204031388</v>
      </c>
      <c r="J73" s="28"/>
      <c r="K73"/>
      <c r="L73"/>
      <c r="M73"/>
      <c r="N73"/>
      <c r="O73"/>
      <c r="P73"/>
      <c r="Q73" s="8"/>
      <c r="T73" s="35"/>
    </row>
    <row r="74" spans="1:20">
      <c r="A74" s="9"/>
      <c r="B74" s="57" t="s">
        <v>122</v>
      </c>
      <c r="C74" s="57" t="str">
        <f t="shared" si="4"/>
        <v>Mickleover 2</v>
      </c>
      <c r="D74" s="58"/>
      <c r="E74" s="58"/>
      <c r="F74" s="57"/>
      <c r="G74" s="60" t="s">
        <v>67</v>
      </c>
      <c r="H74" s="76">
        <v>2527</v>
      </c>
      <c r="I74" s="74">
        <v>2536.3484959224493</v>
      </c>
      <c r="J74" s="28"/>
      <c r="K74"/>
      <c r="L74"/>
      <c r="M74"/>
      <c r="N74"/>
      <c r="O74"/>
      <c r="P74"/>
      <c r="Q74" s="8"/>
      <c r="T74" s="35"/>
    </row>
    <row r="75" spans="1:20">
      <c r="A75" s="9"/>
      <c r="B75" s="57" t="s">
        <v>123</v>
      </c>
      <c r="C75" s="57" t="str">
        <f t="shared" si="4"/>
        <v>Mickleover 3</v>
      </c>
      <c r="D75" s="58"/>
      <c r="E75" s="58"/>
      <c r="F75" s="57"/>
      <c r="G75" s="60" t="s">
        <v>67</v>
      </c>
      <c r="H75" s="76">
        <v>2096</v>
      </c>
      <c r="I75" s="74">
        <v>2096.6208339744576</v>
      </c>
      <c r="J75" s="28"/>
      <c r="K75"/>
      <c r="L75"/>
      <c r="M75"/>
      <c r="N75"/>
      <c r="O75"/>
      <c r="P75"/>
      <c r="Q75" s="8"/>
      <c r="T75" s="35"/>
    </row>
    <row r="76" spans="1:20">
      <c r="A76" s="9"/>
      <c r="B76" s="57" t="s">
        <v>124</v>
      </c>
      <c r="C76" s="57" t="str">
        <f t="shared" ref="C76:C97" si="5">G76&amp;" "&amp;MID(B76,3,1)</f>
        <v>Mickleover 4</v>
      </c>
      <c r="D76" s="58"/>
      <c r="E76" s="58"/>
      <c r="F76" s="57"/>
      <c r="G76" s="60" t="s">
        <v>67</v>
      </c>
      <c r="H76" s="76">
        <v>2381</v>
      </c>
      <c r="I76" s="74">
        <v>2381.7052508078164</v>
      </c>
      <c r="J76" s="28"/>
      <c r="K76"/>
      <c r="L76"/>
      <c r="M76"/>
      <c r="N76"/>
      <c r="O76"/>
      <c r="P76"/>
      <c r="Q76" s="8"/>
      <c r="T76" s="35"/>
    </row>
    <row r="77" spans="1:20">
      <c r="A77" s="9"/>
      <c r="B77" s="57" t="s">
        <v>125</v>
      </c>
      <c r="C77" s="57" t="str">
        <f t="shared" si="5"/>
        <v>Mickleover 5</v>
      </c>
      <c r="D77" s="58"/>
      <c r="E77" s="58"/>
      <c r="F77" s="57"/>
      <c r="G77" s="60" t="s">
        <v>67</v>
      </c>
      <c r="H77" s="76">
        <v>2192</v>
      </c>
      <c r="I77" s="74">
        <v>2192.6492691183257</v>
      </c>
      <c r="J77" s="28"/>
      <c r="K77"/>
      <c r="L77"/>
      <c r="M77"/>
      <c r="N77"/>
      <c r="O77"/>
      <c r="P77"/>
      <c r="Q77" s="8"/>
      <c r="T77" s="35"/>
    </row>
    <row r="78" spans="1:20">
      <c r="A78" s="9"/>
      <c r="B78" s="57" t="s">
        <v>126</v>
      </c>
      <c r="C78" s="57" t="str">
        <f t="shared" si="5"/>
        <v>Normanton 1</v>
      </c>
      <c r="D78" s="58"/>
      <c r="E78" s="58"/>
      <c r="F78" s="57"/>
      <c r="G78" s="60" t="s">
        <v>69</v>
      </c>
      <c r="H78" s="76">
        <v>2376</v>
      </c>
      <c r="I78" s="74">
        <v>2376.7037698107401</v>
      </c>
      <c r="J78" s="28"/>
      <c r="K78"/>
      <c r="L78"/>
      <c r="M78"/>
      <c r="N78"/>
      <c r="O78"/>
      <c r="P78"/>
      <c r="Q78" s="8"/>
      <c r="T78" s="35"/>
    </row>
    <row r="79" spans="1:20">
      <c r="A79" s="9"/>
      <c r="B79" s="57" t="s">
        <v>127</v>
      </c>
      <c r="C79" s="57" t="str">
        <f t="shared" si="5"/>
        <v>Normanton 2</v>
      </c>
      <c r="D79" s="58"/>
      <c r="E79" s="58"/>
      <c r="F79" s="57"/>
      <c r="G79" s="60" t="s">
        <v>69</v>
      </c>
      <c r="H79" s="76">
        <v>2451</v>
      </c>
      <c r="I79" s="74">
        <v>2451.725984766887</v>
      </c>
      <c r="J79" s="28"/>
      <c r="K79"/>
      <c r="L79"/>
      <c r="M79"/>
      <c r="N79"/>
      <c r="O79"/>
      <c r="P79"/>
      <c r="Q79" s="8"/>
      <c r="T79" s="35"/>
    </row>
    <row r="80" spans="1:20">
      <c r="A80" s="9"/>
      <c r="B80" s="57" t="s">
        <v>128</v>
      </c>
      <c r="C80" s="57" t="str">
        <f t="shared" si="5"/>
        <v>Normanton 3</v>
      </c>
      <c r="D80" s="58"/>
      <c r="E80" s="58"/>
      <c r="F80" s="57"/>
      <c r="G80" s="60" t="s">
        <v>69</v>
      </c>
      <c r="H80" s="76">
        <v>2574</v>
      </c>
      <c r="I80" s="74">
        <v>2574.7624172949686</v>
      </c>
      <c r="J80" s="28"/>
      <c r="K80"/>
      <c r="L80"/>
      <c r="M80"/>
      <c r="N80"/>
      <c r="O80"/>
      <c r="P80"/>
      <c r="Q80" s="8"/>
      <c r="T80" s="35"/>
    </row>
    <row r="81" spans="1:20">
      <c r="A81" s="9"/>
      <c r="B81" s="57" t="s">
        <v>129</v>
      </c>
      <c r="C81" s="57" t="str">
        <f t="shared" si="5"/>
        <v>Normanton 4</v>
      </c>
      <c r="D81" s="58"/>
      <c r="E81" s="58"/>
      <c r="F81" s="57"/>
      <c r="G81" s="60" t="s">
        <v>69</v>
      </c>
      <c r="H81" s="76">
        <v>1081</v>
      </c>
      <c r="I81" s="74">
        <v>1081.3201915679335</v>
      </c>
      <c r="J81" s="28"/>
      <c r="K81"/>
      <c r="L81"/>
      <c r="M81"/>
      <c r="N81"/>
      <c r="O81"/>
      <c r="P81"/>
      <c r="Q81" s="8"/>
      <c r="T81" s="35"/>
    </row>
    <row r="82" spans="1:20">
      <c r="A82" s="9"/>
      <c r="B82" s="57" t="s">
        <v>130</v>
      </c>
      <c r="C82" s="57" t="str">
        <f t="shared" si="5"/>
        <v>Normanton 5</v>
      </c>
      <c r="D82" s="58"/>
      <c r="E82" s="58"/>
      <c r="F82" s="57"/>
      <c r="G82" s="60" t="s">
        <v>69</v>
      </c>
      <c r="H82" s="76">
        <v>2065</v>
      </c>
      <c r="I82" s="74">
        <v>2065.6116517925834</v>
      </c>
      <c r="J82" s="28"/>
      <c r="K82"/>
      <c r="L82"/>
      <c r="M82"/>
      <c r="N82"/>
      <c r="O82"/>
      <c r="P82"/>
      <c r="Q82" s="8"/>
      <c r="T82" s="35"/>
    </row>
    <row r="83" spans="1:20">
      <c r="A83" s="9"/>
      <c r="B83" s="57" t="s">
        <v>131</v>
      </c>
      <c r="C83" s="57" t="str">
        <f t="shared" si="5"/>
        <v>Oakwood 1</v>
      </c>
      <c r="D83" s="58"/>
      <c r="E83" s="58"/>
      <c r="F83" s="57"/>
      <c r="G83" s="60" t="s">
        <v>71</v>
      </c>
      <c r="H83" s="76">
        <v>1896</v>
      </c>
      <c r="I83" s="74">
        <v>2102.9615940913986</v>
      </c>
      <c r="J83" s="28"/>
      <c r="K83"/>
      <c r="L83"/>
      <c r="M83"/>
      <c r="N83"/>
      <c r="O83"/>
      <c r="P83"/>
      <c r="Q83" s="8"/>
      <c r="T83" s="35"/>
    </row>
    <row r="84" spans="1:20">
      <c r="A84" s="9"/>
      <c r="B84" s="57" t="s">
        <v>132</v>
      </c>
      <c r="C84" s="57" t="str">
        <f t="shared" si="5"/>
        <v>Oakwood 2</v>
      </c>
      <c r="D84" s="58"/>
      <c r="E84" s="58"/>
      <c r="F84" s="57"/>
      <c r="G84" s="60" t="s">
        <v>71</v>
      </c>
      <c r="H84" s="76">
        <v>2429</v>
      </c>
      <c r="I84" s="74">
        <v>2569.7194683797507</v>
      </c>
      <c r="J84" s="28"/>
      <c r="K84"/>
      <c r="L84"/>
      <c r="M84"/>
      <c r="N84"/>
      <c r="O84"/>
      <c r="P84"/>
      <c r="Q84" s="8"/>
      <c r="T84" s="35"/>
    </row>
    <row r="85" spans="1:20">
      <c r="A85" s="9"/>
      <c r="B85" s="57" t="s">
        <v>133</v>
      </c>
      <c r="C85" s="57" t="str">
        <f t="shared" si="5"/>
        <v>Oakwood 3</v>
      </c>
      <c r="D85" s="58"/>
      <c r="E85" s="58"/>
      <c r="F85" s="57"/>
      <c r="G85" s="60" t="s">
        <v>71</v>
      </c>
      <c r="H85" s="76">
        <v>2326</v>
      </c>
      <c r="I85" s="74">
        <v>2326.6889598399753</v>
      </c>
      <c r="J85" s="28"/>
      <c r="K85"/>
      <c r="L85"/>
      <c r="M85"/>
      <c r="N85"/>
      <c r="O85"/>
      <c r="P85"/>
      <c r="Q85" s="8"/>
      <c r="T85" s="35"/>
    </row>
    <row r="86" spans="1:20">
      <c r="A86" s="9"/>
      <c r="B86" s="57" t="s">
        <v>134</v>
      </c>
      <c r="C86" s="57" t="str">
        <f t="shared" si="5"/>
        <v>Oakwood 4</v>
      </c>
      <c r="D86" s="58"/>
      <c r="E86" s="58"/>
      <c r="F86" s="57"/>
      <c r="G86" s="60" t="s">
        <v>71</v>
      </c>
      <c r="H86" s="76">
        <v>2212</v>
      </c>
      <c r="I86" s="74">
        <v>2212.6551931066319</v>
      </c>
      <c r="J86" s="28"/>
      <c r="K86"/>
      <c r="L86"/>
      <c r="M86"/>
      <c r="N86"/>
      <c r="O86"/>
      <c r="P86"/>
      <c r="Q86" s="8"/>
      <c r="T86" s="35"/>
    </row>
    <row r="87" spans="1:20">
      <c r="A87" s="9"/>
      <c r="B87" s="57" t="s">
        <v>135</v>
      </c>
      <c r="C87" s="57" t="str">
        <f t="shared" si="5"/>
        <v>Oakwood 5</v>
      </c>
      <c r="D87" s="58"/>
      <c r="E87" s="58"/>
      <c r="F87" s="57"/>
      <c r="G87" s="60" t="s">
        <v>71</v>
      </c>
      <c r="H87" s="76">
        <v>1501</v>
      </c>
      <c r="I87" s="74">
        <v>1501.4445953223571</v>
      </c>
      <c r="J87" s="28"/>
      <c r="K87"/>
      <c r="L87"/>
      <c r="M87"/>
      <c r="N87"/>
      <c r="O87"/>
      <c r="P87"/>
      <c r="Q87" s="8"/>
      <c r="T87" s="35"/>
    </row>
    <row r="88" spans="1:20">
      <c r="A88" s="9"/>
      <c r="B88" s="57" t="s">
        <v>136</v>
      </c>
      <c r="C88" s="57" t="str">
        <f t="shared" si="5"/>
        <v>Sinfin 1</v>
      </c>
      <c r="D88" s="58"/>
      <c r="E88" s="58"/>
      <c r="F88" s="57"/>
      <c r="G88" s="60" t="s">
        <v>73</v>
      </c>
      <c r="H88" s="76">
        <v>2174</v>
      </c>
      <c r="I88" s="74">
        <v>2472.2439375288504</v>
      </c>
      <c r="J88" s="28"/>
      <c r="K88"/>
      <c r="L88"/>
      <c r="M88"/>
      <c r="N88"/>
      <c r="O88"/>
      <c r="P88"/>
      <c r="Q88" s="8"/>
      <c r="T88" s="35"/>
    </row>
    <row r="89" spans="1:20">
      <c r="A89" s="9"/>
      <c r="B89" s="57" t="s">
        <v>137</v>
      </c>
      <c r="C89" s="57" t="str">
        <f t="shared" si="5"/>
        <v>Sinfin 2</v>
      </c>
      <c r="D89" s="58"/>
      <c r="E89" s="58"/>
      <c r="F89" s="57"/>
      <c r="G89" s="60" t="s">
        <v>73</v>
      </c>
      <c r="H89" s="76">
        <v>1970</v>
      </c>
      <c r="I89" s="74">
        <v>1970.5835128481303</v>
      </c>
      <c r="J89" s="28"/>
      <c r="K89"/>
      <c r="L89"/>
      <c r="M89"/>
      <c r="N89"/>
      <c r="O89"/>
      <c r="P89"/>
      <c r="Q89" s="8"/>
      <c r="T89" s="35"/>
    </row>
    <row r="90" spans="1:20">
      <c r="A90" s="9"/>
      <c r="B90" s="57" t="s">
        <v>138</v>
      </c>
      <c r="C90" s="57" t="str">
        <f t="shared" si="5"/>
        <v>Sinfin 3</v>
      </c>
      <c r="D90" s="58"/>
      <c r="E90" s="58"/>
      <c r="F90" s="57"/>
      <c r="G90" s="60" t="s">
        <v>73</v>
      </c>
      <c r="H90" s="76">
        <v>2593</v>
      </c>
      <c r="I90" s="74">
        <v>2593.7680450838589</v>
      </c>
      <c r="J90" s="28"/>
      <c r="K90"/>
      <c r="L90"/>
      <c r="M90"/>
      <c r="N90"/>
      <c r="O90"/>
      <c r="P90"/>
      <c r="Q90" s="8"/>
      <c r="T90" s="35"/>
    </row>
    <row r="91" spans="1:20">
      <c r="A91" s="9"/>
      <c r="B91" s="57" t="s">
        <v>139</v>
      </c>
      <c r="C91" s="57" t="str">
        <f t="shared" si="5"/>
        <v>Sinfin 4</v>
      </c>
      <c r="D91" s="58"/>
      <c r="E91" s="58"/>
      <c r="F91" s="57"/>
      <c r="G91" s="60" t="s">
        <v>73</v>
      </c>
      <c r="H91" s="76">
        <v>2284</v>
      </c>
      <c r="I91" s="74">
        <v>2284.6765194645332</v>
      </c>
      <c r="J91" s="28"/>
      <c r="K91"/>
      <c r="L91"/>
      <c r="M91"/>
      <c r="N91"/>
      <c r="O91"/>
      <c r="P91"/>
      <c r="Q91" s="8"/>
      <c r="T91" s="35"/>
    </row>
    <row r="92" spans="1:20">
      <c r="A92" s="9"/>
      <c r="B92" s="57" t="s">
        <v>140</v>
      </c>
      <c r="C92" s="57" t="str">
        <f t="shared" si="5"/>
        <v>Sinfin 5</v>
      </c>
      <c r="D92" s="58"/>
      <c r="E92" s="58"/>
      <c r="F92" s="57"/>
      <c r="G92" s="60" t="s">
        <v>73</v>
      </c>
      <c r="H92" s="76">
        <v>1530</v>
      </c>
      <c r="I92" s="74">
        <v>1854.4531851054007</v>
      </c>
      <c r="J92" s="28"/>
      <c r="K92"/>
      <c r="L92"/>
      <c r="M92"/>
      <c r="N92"/>
      <c r="O92"/>
      <c r="P92"/>
      <c r="Q92" s="8"/>
      <c r="T92" s="35"/>
    </row>
    <row r="93" spans="1:20">
      <c r="A93" s="9"/>
      <c r="B93" s="57" t="s">
        <v>141</v>
      </c>
      <c r="C93" s="57" t="str">
        <f t="shared" si="5"/>
        <v>Spondon 1</v>
      </c>
      <c r="D93" s="58"/>
      <c r="E93" s="58"/>
      <c r="F93" s="57"/>
      <c r="G93" s="60" t="s">
        <v>75</v>
      </c>
      <c r="H93" s="76">
        <v>1740</v>
      </c>
      <c r="I93" s="74">
        <v>1740.5153869826127</v>
      </c>
      <c r="J93" s="28"/>
      <c r="K93"/>
      <c r="L93"/>
      <c r="M93"/>
      <c r="N93"/>
      <c r="O93"/>
      <c r="P93"/>
      <c r="Q93" s="8"/>
      <c r="T93" s="35"/>
    </row>
    <row r="94" spans="1:20">
      <c r="A94" s="9"/>
      <c r="B94" s="57" t="s">
        <v>142</v>
      </c>
      <c r="C94" s="57" t="str">
        <f t="shared" si="5"/>
        <v>Spondon 2</v>
      </c>
      <c r="D94" s="58"/>
      <c r="E94" s="58"/>
      <c r="F94" s="57"/>
      <c r="G94" s="60" t="s">
        <v>75</v>
      </c>
      <c r="H94" s="76">
        <v>1885</v>
      </c>
      <c r="I94" s="74">
        <v>1885.5583358978304</v>
      </c>
      <c r="J94" s="28"/>
      <c r="K94"/>
      <c r="L94"/>
      <c r="M94"/>
      <c r="N94"/>
      <c r="O94"/>
      <c r="P94"/>
      <c r="Q94" s="8"/>
      <c r="T94" s="35"/>
    </row>
    <row r="95" spans="1:20">
      <c r="A95" s="9"/>
      <c r="B95" s="57" t="s">
        <v>143</v>
      </c>
      <c r="C95" s="57" t="str">
        <f t="shared" si="5"/>
        <v>Spondon 3</v>
      </c>
      <c r="D95" s="58"/>
      <c r="E95" s="58"/>
      <c r="F95" s="57"/>
      <c r="G95" s="60" t="s">
        <v>75</v>
      </c>
      <c r="H95" s="76">
        <v>2187</v>
      </c>
      <c r="I95" s="74">
        <v>2187.6477881212495</v>
      </c>
      <c r="J95" s="28"/>
      <c r="K95"/>
      <c r="L95"/>
      <c r="M95"/>
      <c r="N95"/>
      <c r="O95"/>
      <c r="P95"/>
      <c r="Q95" s="8"/>
      <c r="T95" s="35"/>
    </row>
    <row r="96" spans="1:20">
      <c r="A96" s="9"/>
      <c r="B96" s="57" t="s">
        <v>144</v>
      </c>
      <c r="C96" s="57" t="str">
        <f t="shared" si="5"/>
        <v>Spondon 4</v>
      </c>
      <c r="D96" s="58"/>
      <c r="E96" s="58"/>
      <c r="F96" s="57"/>
      <c r="G96" s="60" t="s">
        <v>75</v>
      </c>
      <c r="H96" s="76">
        <v>1312</v>
      </c>
      <c r="I96" s="74">
        <v>1312.3886136328665</v>
      </c>
      <c r="J96" s="28"/>
      <c r="K96"/>
      <c r="L96"/>
      <c r="M96"/>
      <c r="N96"/>
      <c r="O96"/>
      <c r="P96"/>
      <c r="Q96" s="8"/>
      <c r="T96" s="35"/>
    </row>
    <row r="97" spans="1:20">
      <c r="A97" s="9"/>
      <c r="B97" s="57" t="s">
        <v>145</v>
      </c>
      <c r="C97" s="57" t="str">
        <f t="shared" si="5"/>
        <v>Spondon 5</v>
      </c>
      <c r="D97" s="58"/>
      <c r="E97" s="58"/>
      <c r="F97" s="57"/>
      <c r="G97" s="60" t="s">
        <v>75</v>
      </c>
      <c r="H97" s="76">
        <v>2809</v>
      </c>
      <c r="I97" s="74">
        <v>2944.8320241575625</v>
      </c>
      <c r="J97" s="28"/>
      <c r="K97"/>
      <c r="L97"/>
      <c r="M97"/>
      <c r="N97"/>
      <c r="O97"/>
      <c r="P97"/>
      <c r="Q97" s="8"/>
      <c r="T97" s="35"/>
    </row>
    <row r="98" spans="1:20" ht="15.75">
      <c r="A98" s="9"/>
      <c r="B98" s="12"/>
      <c r="C98" s="10"/>
      <c r="D98" s="11"/>
      <c r="E98" s="11"/>
      <c r="F98" s="11"/>
      <c r="G98" s="10"/>
      <c r="H98" s="34"/>
      <c r="I98" s="50"/>
      <c r="J98" s="28"/>
      <c r="K98" s="3"/>
      <c r="L98" s="46"/>
      <c r="M98" s="14">
        <f t="shared" ref="M98:M107" si="6">IF(K98="",0,(SUMIF($G$11:$G$110,K98,$H$11:$H$110)))</f>
        <v>0</v>
      </c>
      <c r="N98" s="15">
        <f t="shared" ref="N98:N103" si="7">IF(K98="",-1,(-($L$6-(M98/L98))/$L$6))</f>
        <v>-1</v>
      </c>
      <c r="O98" s="14">
        <f t="shared" ref="O98:O107" si="8">IF(K98="",0,(SUMIF($G$11:$G$110,K98,$I$11:$I$110)))</f>
        <v>0</v>
      </c>
      <c r="P98" s="15">
        <f t="shared" ref="P98:P103" si="9">IF(K98="",-1,(-($M$6-(O98/L98))/$M$6))</f>
        <v>-1</v>
      </c>
      <c r="Q98" s="8"/>
      <c r="T98" s="35"/>
    </row>
    <row r="99" spans="1:20" ht="15.75">
      <c r="A99" s="9"/>
      <c r="B99" s="12"/>
      <c r="C99" s="10"/>
      <c r="D99" s="11"/>
      <c r="E99" s="11"/>
      <c r="F99" s="11"/>
      <c r="G99" s="10"/>
      <c r="H99" s="34"/>
      <c r="I99" s="50"/>
      <c r="J99" s="28"/>
      <c r="K99" s="3"/>
      <c r="L99" s="46"/>
      <c r="M99" s="14">
        <f t="shared" si="6"/>
        <v>0</v>
      </c>
      <c r="N99" s="15">
        <f t="shared" si="7"/>
        <v>-1</v>
      </c>
      <c r="O99" s="14">
        <f t="shared" si="8"/>
        <v>0</v>
      </c>
      <c r="P99" s="15">
        <f t="shared" si="9"/>
        <v>-1</v>
      </c>
      <c r="Q99" s="8"/>
      <c r="T99" s="35"/>
    </row>
    <row r="100" spans="1:20">
      <c r="A100" s="9"/>
      <c r="B100" s="12"/>
      <c r="C100" s="10"/>
      <c r="D100" s="11"/>
      <c r="E100" s="11"/>
      <c r="F100" s="11"/>
      <c r="G100" s="10"/>
      <c r="H100" s="34"/>
      <c r="I100" s="50"/>
      <c r="J100" s="28"/>
      <c r="K100" s="3"/>
      <c r="L100" s="2"/>
      <c r="M100" s="14">
        <f t="shared" si="6"/>
        <v>0</v>
      </c>
      <c r="N100" s="15">
        <f t="shared" si="7"/>
        <v>-1</v>
      </c>
      <c r="O100" s="14">
        <f t="shared" si="8"/>
        <v>0</v>
      </c>
      <c r="P100" s="15">
        <f t="shared" si="9"/>
        <v>-1</v>
      </c>
      <c r="Q100" s="8"/>
      <c r="T100" s="35"/>
    </row>
    <row r="101" spans="1:20">
      <c r="A101" s="9"/>
      <c r="B101" s="12"/>
      <c r="C101" s="10"/>
      <c r="D101" s="11"/>
      <c r="E101" s="11"/>
      <c r="F101" s="11"/>
      <c r="G101" s="11"/>
      <c r="H101" s="34"/>
      <c r="I101" s="50"/>
      <c r="J101" s="28"/>
      <c r="K101" s="3"/>
      <c r="L101" s="2"/>
      <c r="M101" s="14">
        <f t="shared" si="6"/>
        <v>0</v>
      </c>
      <c r="N101" s="15">
        <f t="shared" si="7"/>
        <v>-1</v>
      </c>
      <c r="O101" s="14">
        <f t="shared" si="8"/>
        <v>0</v>
      </c>
      <c r="P101" s="15">
        <f t="shared" si="9"/>
        <v>-1</v>
      </c>
      <c r="Q101" s="8"/>
      <c r="T101" s="35"/>
    </row>
    <row r="102" spans="1:20">
      <c r="A102" s="9"/>
      <c r="B102" s="12"/>
      <c r="C102" s="10"/>
      <c r="D102" s="11"/>
      <c r="E102" s="11"/>
      <c r="F102" s="11"/>
      <c r="G102" s="11"/>
      <c r="H102" s="34"/>
      <c r="I102" s="50"/>
      <c r="J102" s="28"/>
      <c r="K102" s="3"/>
      <c r="L102" s="2"/>
      <c r="M102" s="14">
        <f t="shared" si="6"/>
        <v>0</v>
      </c>
      <c r="N102" s="15">
        <f t="shared" si="7"/>
        <v>-1</v>
      </c>
      <c r="O102" s="14">
        <f t="shared" si="8"/>
        <v>0</v>
      </c>
      <c r="P102" s="15">
        <f t="shared" si="9"/>
        <v>-1</v>
      </c>
      <c r="Q102" s="8"/>
      <c r="T102" s="35"/>
    </row>
    <row r="103" spans="1:20">
      <c r="A103" s="9"/>
      <c r="B103" s="12"/>
      <c r="C103" s="10"/>
      <c r="D103" s="11"/>
      <c r="E103" s="11"/>
      <c r="F103" s="11"/>
      <c r="G103" s="11"/>
      <c r="H103" s="34"/>
      <c r="I103" s="50"/>
      <c r="J103" s="28"/>
      <c r="K103" s="3"/>
      <c r="L103" s="2"/>
      <c r="M103" s="14">
        <f t="shared" si="6"/>
        <v>0</v>
      </c>
      <c r="N103" s="15">
        <f t="shared" si="7"/>
        <v>-1</v>
      </c>
      <c r="O103" s="14">
        <f t="shared" si="8"/>
        <v>0</v>
      </c>
      <c r="P103" s="15">
        <f t="shared" si="9"/>
        <v>-1</v>
      </c>
      <c r="Q103" s="8"/>
      <c r="T103" s="35"/>
    </row>
    <row r="104" spans="1:20">
      <c r="A104" s="9"/>
      <c r="B104" s="2"/>
      <c r="C104" s="10"/>
      <c r="D104" s="11"/>
      <c r="E104" s="11"/>
      <c r="F104" s="11"/>
      <c r="G104" s="11"/>
      <c r="H104" s="34"/>
      <c r="I104" s="50"/>
      <c r="J104" s="28"/>
      <c r="K104" s="3"/>
      <c r="L104" s="2"/>
      <c r="M104" s="14">
        <f t="shared" si="6"/>
        <v>0</v>
      </c>
      <c r="N104" s="15">
        <f t="shared" ref="N104:N110" si="10">IF(K104="",-1,(-($L$6-(M104/L104))/$L$6))</f>
        <v>-1</v>
      </c>
      <c r="O104" s="14">
        <f t="shared" si="8"/>
        <v>0</v>
      </c>
      <c r="P104" s="15">
        <f t="shared" ref="P104:P110" si="11">IF(K104="",-1,(-($M$6-(O104/L104))/$M$6))</f>
        <v>-1</v>
      </c>
      <c r="Q104" s="8"/>
      <c r="T104" s="35"/>
    </row>
    <row r="105" spans="1:20">
      <c r="A105" s="9"/>
      <c r="B105" s="2"/>
      <c r="C105" s="10"/>
      <c r="D105" s="11"/>
      <c r="E105" s="11"/>
      <c r="F105" s="11"/>
      <c r="G105" s="11"/>
      <c r="H105" s="34"/>
      <c r="I105" s="50"/>
      <c r="J105" s="28"/>
      <c r="K105" s="3"/>
      <c r="L105" s="2"/>
      <c r="M105" s="14">
        <f t="shared" si="6"/>
        <v>0</v>
      </c>
      <c r="N105" s="15">
        <f t="shared" si="10"/>
        <v>-1</v>
      </c>
      <c r="O105" s="14">
        <f t="shared" si="8"/>
        <v>0</v>
      </c>
      <c r="P105" s="15">
        <f t="shared" si="11"/>
        <v>-1</v>
      </c>
      <c r="Q105" s="8"/>
      <c r="T105" s="35"/>
    </row>
    <row r="106" spans="1:20">
      <c r="A106" s="9"/>
      <c r="B106" s="2"/>
      <c r="C106" s="10"/>
      <c r="D106" s="11"/>
      <c r="E106" s="11"/>
      <c r="F106" s="11"/>
      <c r="G106" s="11"/>
      <c r="H106" s="34"/>
      <c r="I106" s="50"/>
      <c r="J106" s="28"/>
      <c r="K106" s="3"/>
      <c r="L106" s="2"/>
      <c r="M106" s="14">
        <f t="shared" si="6"/>
        <v>0</v>
      </c>
      <c r="N106" s="15">
        <f t="shared" si="10"/>
        <v>-1</v>
      </c>
      <c r="O106" s="14">
        <f t="shared" si="8"/>
        <v>0</v>
      </c>
      <c r="P106" s="15">
        <f t="shared" si="11"/>
        <v>-1</v>
      </c>
      <c r="Q106" s="8"/>
      <c r="T106" s="35"/>
    </row>
    <row r="107" spans="1:20">
      <c r="A107" s="9"/>
      <c r="B107" s="2"/>
      <c r="C107" s="10"/>
      <c r="D107" s="11"/>
      <c r="E107" s="11"/>
      <c r="F107" s="11"/>
      <c r="G107" s="11"/>
      <c r="H107" s="34"/>
      <c r="I107" s="50"/>
      <c r="J107" s="28"/>
      <c r="K107" s="3"/>
      <c r="L107" s="2"/>
      <c r="M107" s="14">
        <f t="shared" si="6"/>
        <v>0</v>
      </c>
      <c r="N107" s="15">
        <f t="shared" si="10"/>
        <v>-1</v>
      </c>
      <c r="O107" s="14">
        <f t="shared" si="8"/>
        <v>0</v>
      </c>
      <c r="P107" s="15">
        <f t="shared" si="11"/>
        <v>-1</v>
      </c>
      <c r="Q107" s="8"/>
      <c r="T107" s="35"/>
    </row>
    <row r="108" spans="1:20">
      <c r="A108" s="9"/>
      <c r="B108" s="2"/>
      <c r="C108" s="10"/>
      <c r="D108" s="11"/>
      <c r="E108" s="11"/>
      <c r="F108" s="11"/>
      <c r="G108" s="11"/>
      <c r="H108" s="34"/>
      <c r="I108" s="50"/>
      <c r="J108" s="28"/>
      <c r="K108" s="3"/>
      <c r="L108" s="2"/>
      <c r="M108" s="14"/>
      <c r="N108" s="15"/>
      <c r="O108" s="14"/>
      <c r="P108" s="15"/>
      <c r="Q108" s="8"/>
      <c r="T108" s="35"/>
    </row>
    <row r="109" spans="1:20">
      <c r="A109" s="9"/>
      <c r="B109" s="2"/>
      <c r="C109" s="10"/>
      <c r="D109" s="11"/>
      <c r="E109" s="11"/>
      <c r="F109" s="11"/>
      <c r="G109" s="11"/>
      <c r="H109" s="12"/>
      <c r="I109" s="12"/>
      <c r="J109" s="28"/>
      <c r="K109" s="3"/>
      <c r="L109" s="2"/>
      <c r="M109" s="14">
        <f>IF(K109="",0,(SUMIF($G$11:$G$110,K109,$H$11:$H$110)))</f>
        <v>0</v>
      </c>
      <c r="N109" s="15">
        <f t="shared" si="10"/>
        <v>-1</v>
      </c>
      <c r="O109" s="14">
        <f>IF(K109="",0,(SUMIF($G$11:$G$110,K109,$I$11:$I$110)))</f>
        <v>0</v>
      </c>
      <c r="P109" s="15">
        <f t="shared" si="11"/>
        <v>-1</v>
      </c>
      <c r="Q109" s="8"/>
      <c r="T109" s="35"/>
    </row>
    <row r="110" spans="1:20">
      <c r="A110" s="9"/>
      <c r="B110" s="2"/>
      <c r="C110" s="10"/>
      <c r="D110" s="11"/>
      <c r="E110" s="11"/>
      <c r="F110" s="11"/>
      <c r="G110" s="11"/>
      <c r="H110" s="12"/>
      <c r="I110" s="12"/>
      <c r="J110" s="28"/>
      <c r="K110" s="3"/>
      <c r="L110" s="2"/>
      <c r="M110" s="14">
        <f>IF(K110="",0,(SUMIF($G$11:$G$110,K110,$H$11:$H$110)))</f>
        <v>0</v>
      </c>
      <c r="N110" s="15">
        <f t="shared" si="10"/>
        <v>-1</v>
      </c>
      <c r="O110" s="14">
        <f>IF(K110="",0,(SUMIF($G$11:$G$110,K110,$I$11:$I$110)))</f>
        <v>0</v>
      </c>
      <c r="P110" s="15">
        <f t="shared" si="11"/>
        <v>-1</v>
      </c>
      <c r="Q110" s="8"/>
      <c r="T110" s="35"/>
    </row>
    <row r="111" spans="1:20">
      <c r="A111" s="9"/>
      <c r="J111" s="28"/>
      <c r="Q111" s="8"/>
      <c r="T111" s="35"/>
    </row>
    <row r="112" spans="1:20">
      <c r="A112" s="9"/>
      <c r="J112" s="28"/>
      <c r="Q112" s="8"/>
      <c r="T112" s="35"/>
    </row>
    <row r="113" spans="1:20">
      <c r="A113" s="9"/>
      <c r="J113" s="28"/>
      <c r="Q113" s="8"/>
      <c r="T113" s="35"/>
    </row>
    <row r="114" spans="1:20">
      <c r="A114" s="9"/>
      <c r="J114" s="28"/>
      <c r="Q114" s="8"/>
      <c r="T114" s="35"/>
    </row>
    <row r="115" spans="1:20">
      <c r="A115" s="9"/>
      <c r="J115" s="28"/>
      <c r="Q115" s="8"/>
    </row>
    <row r="116" spans="1:20">
      <c r="A116" s="9"/>
      <c r="J116" s="28"/>
      <c r="Q116" s="8"/>
    </row>
    <row r="117" spans="1:20">
      <c r="A117" s="9"/>
      <c r="J117" s="28"/>
      <c r="Q117" s="8"/>
    </row>
    <row r="118" spans="1:20">
      <c r="A118" s="9"/>
      <c r="Q118" s="8"/>
    </row>
    <row r="119" spans="1:20">
      <c r="A119" s="9"/>
      <c r="Q119" s="8"/>
    </row>
    <row r="120" spans="1:20">
      <c r="A120" s="9"/>
      <c r="Q120" s="8"/>
    </row>
    <row r="121" spans="1:20">
      <c r="A121" s="9"/>
      <c r="Q121" s="8"/>
    </row>
  </sheetData>
  <mergeCells count="1">
    <mergeCell ref="B4:F6"/>
  </mergeCells>
  <phoneticPr fontId="5" type="noConversion"/>
  <conditionalFormatting sqref="O11:O27 M11:M27 M98:M110 O98:O110">
    <cfRule type="cellIs" dxfId="3" priority="1" stopIfTrue="1" operator="equal">
      <formula>0</formula>
    </cfRule>
  </conditionalFormatting>
  <conditionalFormatting sqref="P11:P27 N11:N27 N98:N110 P98:P110">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Derby</TermName>
          <TermId xmlns="http://schemas.microsoft.com/office/infopath/2007/PartnerControls">c56fc5fe-68ba-4aae-b2cf-ee5eaf2297f5</TermId>
        </TermInfo>
      </Terms>
    </d08e702f979e48d3863205ea645082c2>
    <TaxCatchAll xmlns="07a766d4-cf60-4260-9f49-242aaa07e1bd">
      <Value>104</Value>
    </TaxCatchAll>
  </documentManagement>
</p:propertie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6C50C7B5D4105147B00443E95794F343" ma:contentTypeVersion="15" ma:contentTypeDescription="Parent Document Content Type for all review documents" ma:contentTypeScope="" ma:versionID="5dfcee7194fa74a02f01ef52f6676a31">
  <xsd:schema xmlns:xsd="http://www.w3.org/2001/XMLSchema" xmlns:xs="http://www.w3.org/2001/XMLSchema" xmlns:p="http://schemas.microsoft.com/office/2006/metadata/properties" xmlns:ns1="http://schemas.microsoft.com/sharepoint/v3" xmlns:ns2="07a766d4-cf60-4260-9f49-242aaa07e1bd" xmlns:ns3="d23c6157-5623-4293-b83e-785d6ba7de2d" xmlns:ns4="a2e743ee-1975-4dd3-8b6d-adb6fa044354" targetNamespace="http://schemas.microsoft.com/office/2006/metadata/properties" ma:root="true" ma:fieldsID="eea94d1828df634a9bc8145e4b1d7bf5" ns1:_="" ns2:_="" ns3:_="" ns4:_="">
    <xsd:import namespace="http://schemas.microsoft.com/sharepoint/v3"/>
    <xsd:import namespace="07a766d4-cf60-4260-9f49-242aaa07e1bd"/>
    <xsd:import namespace="d23c6157-5623-4293-b83e-785d6ba7de2d"/>
    <xsd:import namespace="a2e743ee-1975-4dd3-8b6d-adb6fa04435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2e743ee-1975-4dd3-8b6d-adb6fa044354"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330500CD-D13A-4BF9-8A63-DB51744D5EE9}"/>
</file>

<file path=customXml/itemProps2.xml><?xml version="1.0" encoding="utf-8"?>
<ds:datastoreItem xmlns:ds="http://schemas.openxmlformats.org/officeDocument/2006/customXml" ds:itemID="{255B7FDA-1106-4372-997E-8FE17782560C}"/>
</file>

<file path=customXml/itemProps3.xml><?xml version="1.0" encoding="utf-8"?>
<ds:datastoreItem xmlns:ds="http://schemas.openxmlformats.org/officeDocument/2006/customXml" ds:itemID="{2A3FE973-9047-4FA4-A72D-27D48D8CEE9E}"/>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895BE157-50A1-4AB8-93E7-58A3E30E07D7}"/>
</file>

<file path=customXml/itemProps6.xml><?xml version="1.0" encoding="utf-8"?>
<ds:datastoreItem xmlns:ds="http://schemas.openxmlformats.org/officeDocument/2006/customXml" ds:itemID="{4C1DE274-EFF0-4630-B066-493C6358DED3}"/>
</file>

<file path=customXml/itemProps7.xml><?xml version="1.0" encoding="utf-8"?>
<ds:datastoreItem xmlns:ds="http://schemas.openxmlformats.org/officeDocument/2006/customXml" ds:itemID="{7A000C5F-38EA-4780-A014-9E96BEB00D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2021-10-21T08:15:52Z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0x010100E7BD6A8A66F7CB4BBA2B02F0531791BE0026A9A75CCCA16F4693F1FE45F71519DE006C50C7B5D4105147B00443E95794F343</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104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