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https://lgbce.sharepoint.com/sites/ReviewSystem/North tyneside/Review Documents/North Tyneside/1.4 Launch Materials/"/>
    </mc:Choice>
  </mc:AlternateContent>
  <xr:revisionPtr revIDLastSave="2" documentId="8_{0674D6CF-BD59-47DA-B9C5-71CB027544C4}" xr6:coauthVersionLast="47" xr6:coauthVersionMax="47" xr10:uidLastSave="{3ED54BA7-86DF-4577-B5B2-4D9E05CDDA43}"/>
  <bookViews>
    <workbookView xWindow="-110" yWindow="-110" windowWidth="19420" windowHeight="10420" xr2:uid="{7C57A05E-8D74-4063-A993-43E129852683}"/>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5" i="1" l="1"/>
  <c r="L5" i="1"/>
  <c r="M29" i="1"/>
  <c r="P90" i="1"/>
  <c r="O90" i="1"/>
  <c r="N90" i="1"/>
  <c r="M90" i="1"/>
  <c r="P89" i="1"/>
  <c r="O89" i="1"/>
  <c r="N89" i="1"/>
  <c r="M89" i="1"/>
  <c r="P88" i="1"/>
  <c r="O88" i="1"/>
  <c r="N88" i="1"/>
  <c r="M88" i="1"/>
  <c r="P87" i="1"/>
  <c r="O87" i="1"/>
  <c r="N87" i="1"/>
  <c r="M87" i="1"/>
  <c r="P86" i="1"/>
  <c r="O86" i="1"/>
  <c r="N86" i="1"/>
  <c r="M86" i="1"/>
  <c r="P85" i="1"/>
  <c r="O85" i="1"/>
  <c r="N85" i="1"/>
  <c r="M85" i="1"/>
  <c r="P84" i="1"/>
  <c r="O84" i="1"/>
  <c r="N84" i="1"/>
  <c r="M84" i="1"/>
  <c r="P83" i="1"/>
  <c r="O83" i="1"/>
  <c r="N83" i="1"/>
  <c r="M83" i="1"/>
  <c r="P82" i="1"/>
  <c r="O82" i="1"/>
  <c r="N82" i="1"/>
  <c r="M82" i="1"/>
  <c r="P81" i="1"/>
  <c r="O81" i="1"/>
  <c r="N81" i="1"/>
  <c r="M81" i="1"/>
  <c r="P80" i="1"/>
  <c r="O80" i="1"/>
  <c r="N80" i="1"/>
  <c r="M80" i="1"/>
  <c r="P79" i="1"/>
  <c r="O79" i="1"/>
  <c r="N79" i="1"/>
  <c r="M79" i="1"/>
  <c r="P78" i="1"/>
  <c r="O78" i="1"/>
  <c r="N78" i="1"/>
  <c r="M78" i="1"/>
  <c r="P77" i="1"/>
  <c r="O77" i="1"/>
  <c r="N77" i="1"/>
  <c r="M77" i="1"/>
  <c r="P76" i="1"/>
  <c r="O76" i="1"/>
  <c r="N76" i="1"/>
  <c r="M76" i="1"/>
  <c r="P75" i="1"/>
  <c r="O75" i="1"/>
  <c r="N75" i="1"/>
  <c r="M75" i="1"/>
  <c r="P74" i="1"/>
  <c r="O74" i="1"/>
  <c r="N74" i="1"/>
  <c r="M74" i="1"/>
  <c r="P73" i="1"/>
  <c r="O73" i="1"/>
  <c r="N73" i="1"/>
  <c r="M73" i="1"/>
  <c r="P72" i="1"/>
  <c r="O72" i="1"/>
  <c r="N72" i="1"/>
  <c r="M72" i="1"/>
  <c r="P71" i="1"/>
  <c r="O71" i="1"/>
  <c r="N71" i="1"/>
  <c r="M71" i="1"/>
  <c r="P70" i="1"/>
  <c r="O70" i="1"/>
  <c r="N70" i="1"/>
  <c r="M70" i="1"/>
  <c r="P69" i="1"/>
  <c r="O69" i="1"/>
  <c r="N69" i="1"/>
  <c r="M69" i="1"/>
  <c r="P68" i="1"/>
  <c r="O68" i="1"/>
  <c r="N68" i="1"/>
  <c r="M68" i="1"/>
  <c r="P67" i="1"/>
  <c r="O67" i="1"/>
  <c r="N67" i="1"/>
  <c r="M67" i="1"/>
  <c r="P66" i="1"/>
  <c r="O66" i="1"/>
  <c r="N66" i="1"/>
  <c r="M66" i="1"/>
  <c r="P65" i="1"/>
  <c r="O65" i="1"/>
  <c r="N65" i="1"/>
  <c r="M65" i="1"/>
  <c r="P64" i="1"/>
  <c r="O64" i="1"/>
  <c r="N64" i="1"/>
  <c r="M64" i="1"/>
  <c r="P63" i="1"/>
  <c r="O63" i="1"/>
  <c r="N63" i="1"/>
  <c r="M63" i="1"/>
  <c r="P62" i="1"/>
  <c r="O62" i="1"/>
  <c r="N62" i="1"/>
  <c r="M62" i="1"/>
  <c r="P61" i="1"/>
  <c r="O61" i="1"/>
  <c r="N61" i="1"/>
  <c r="M61" i="1"/>
  <c r="P60" i="1"/>
  <c r="O60" i="1"/>
  <c r="N60" i="1"/>
  <c r="M60" i="1"/>
  <c r="P59" i="1"/>
  <c r="O59" i="1"/>
  <c r="N59" i="1"/>
  <c r="M59" i="1"/>
  <c r="P58" i="1"/>
  <c r="O58" i="1"/>
  <c r="N58" i="1"/>
  <c r="M58" i="1"/>
  <c r="P57" i="1"/>
  <c r="O57" i="1"/>
  <c r="N57" i="1"/>
  <c r="M57" i="1"/>
  <c r="P56" i="1"/>
  <c r="O56" i="1"/>
  <c r="N56" i="1"/>
  <c r="M56" i="1"/>
  <c r="P55" i="1"/>
  <c r="O55" i="1"/>
  <c r="N55" i="1"/>
  <c r="M55" i="1"/>
  <c r="P54" i="1"/>
  <c r="O54" i="1"/>
  <c r="N54" i="1"/>
  <c r="M54" i="1"/>
  <c r="P53" i="1"/>
  <c r="O53" i="1"/>
  <c r="N53" i="1"/>
  <c r="M53" i="1"/>
  <c r="P52" i="1"/>
  <c r="O52" i="1"/>
  <c r="N52" i="1"/>
  <c r="M52" i="1"/>
  <c r="P51" i="1"/>
  <c r="O51" i="1"/>
  <c r="N51" i="1"/>
  <c r="M51" i="1"/>
  <c r="P50" i="1"/>
  <c r="O50" i="1"/>
  <c r="N50" i="1"/>
  <c r="M50" i="1"/>
  <c r="P49" i="1"/>
  <c r="O49" i="1"/>
  <c r="N49" i="1"/>
  <c r="M49" i="1"/>
  <c r="P48" i="1"/>
  <c r="O48" i="1"/>
  <c r="N48" i="1"/>
  <c r="M48" i="1"/>
  <c r="P47" i="1"/>
  <c r="O47" i="1"/>
  <c r="N47" i="1"/>
  <c r="M47" i="1"/>
  <c r="P46" i="1"/>
  <c r="O46" i="1"/>
  <c r="N46" i="1"/>
  <c r="M46" i="1"/>
  <c r="P45" i="1"/>
  <c r="O45" i="1"/>
  <c r="N45" i="1"/>
  <c r="M45" i="1"/>
  <c r="P44" i="1"/>
  <c r="O44" i="1"/>
  <c r="N44" i="1"/>
  <c r="M44" i="1"/>
  <c r="P43" i="1"/>
  <c r="O43" i="1"/>
  <c r="N43" i="1"/>
  <c r="M43" i="1"/>
  <c r="P42" i="1"/>
  <c r="O42" i="1"/>
  <c r="N42" i="1"/>
  <c r="M42" i="1"/>
  <c r="P41" i="1"/>
  <c r="O41" i="1"/>
  <c r="N41" i="1"/>
  <c r="M41" i="1"/>
  <c r="P40" i="1"/>
  <c r="O40" i="1"/>
  <c r="N40" i="1"/>
  <c r="M40" i="1"/>
  <c r="P39" i="1"/>
  <c r="O39" i="1"/>
  <c r="N39" i="1"/>
  <c r="M39" i="1"/>
  <c r="P38" i="1"/>
  <c r="O38" i="1"/>
  <c r="N38" i="1"/>
  <c r="M38" i="1"/>
  <c r="P37" i="1"/>
  <c r="O37" i="1"/>
  <c r="N37" i="1"/>
  <c r="M37" i="1"/>
  <c r="P36" i="1"/>
  <c r="O36" i="1"/>
  <c r="N36" i="1"/>
  <c r="M36" i="1"/>
  <c r="P35" i="1"/>
  <c r="O35" i="1"/>
  <c r="N35" i="1"/>
  <c r="M35" i="1"/>
  <c r="P34" i="1"/>
  <c r="O34" i="1"/>
  <c r="N34" i="1"/>
  <c r="M34" i="1"/>
  <c r="P33" i="1"/>
  <c r="O33" i="1"/>
  <c r="N33" i="1"/>
  <c r="M33" i="1"/>
  <c r="O32" i="1"/>
  <c r="M32" i="1"/>
  <c r="O31" i="1"/>
  <c r="M31" i="1"/>
  <c r="O30" i="1"/>
  <c r="M30" i="1"/>
  <c r="O29" i="1"/>
  <c r="O28" i="1"/>
  <c r="M28" i="1"/>
  <c r="O27" i="1"/>
  <c r="M27" i="1"/>
  <c r="O26" i="1"/>
  <c r="M26" i="1"/>
  <c r="O25" i="1"/>
  <c r="M25" i="1"/>
  <c r="O24" i="1"/>
  <c r="M24" i="1"/>
  <c r="O23" i="1"/>
  <c r="M23" i="1"/>
  <c r="O22" i="1"/>
  <c r="M22" i="1"/>
  <c r="O21" i="1"/>
  <c r="M21" i="1"/>
  <c r="O20" i="1"/>
  <c r="M20" i="1"/>
  <c r="O19" i="1"/>
  <c r="M19" i="1"/>
  <c r="O18" i="1"/>
  <c r="M18" i="1"/>
  <c r="O17" i="1"/>
  <c r="M17" i="1"/>
  <c r="O16" i="1"/>
  <c r="M16" i="1"/>
  <c r="O15" i="1"/>
  <c r="M15" i="1"/>
  <c r="O14" i="1"/>
  <c r="M14" i="1"/>
  <c r="O13" i="1"/>
  <c r="M13" i="1"/>
  <c r="M4" i="1"/>
  <c r="M6" i="1" s="1"/>
  <c r="P32" i="1" s="1"/>
  <c r="L4" i="1"/>
  <c r="L6" i="1" s="1"/>
  <c r="N32" i="1" l="1"/>
  <c r="N13" i="1"/>
  <c r="N15" i="1"/>
  <c r="N17" i="1"/>
  <c r="N19" i="1"/>
  <c r="N21" i="1"/>
  <c r="N23" i="1"/>
  <c r="N25" i="1"/>
  <c r="N27" i="1"/>
  <c r="N29" i="1"/>
  <c r="N31" i="1"/>
  <c r="P13" i="1"/>
  <c r="P15" i="1"/>
  <c r="P17" i="1"/>
  <c r="P19" i="1"/>
  <c r="P21" i="1"/>
  <c r="P23" i="1"/>
  <c r="P25" i="1"/>
  <c r="P27" i="1"/>
  <c r="P29" i="1"/>
  <c r="P31" i="1"/>
  <c r="N14" i="1"/>
  <c r="N16" i="1"/>
  <c r="N18" i="1"/>
  <c r="N20" i="1"/>
  <c r="N22" i="1"/>
  <c r="N24" i="1"/>
  <c r="N26" i="1"/>
  <c r="N28" i="1"/>
  <c r="N30" i="1"/>
  <c r="P14" i="1"/>
  <c r="P16" i="1"/>
  <c r="P18" i="1"/>
  <c r="P20" i="1"/>
  <c r="P22" i="1"/>
  <c r="P24" i="1"/>
  <c r="P26" i="1"/>
  <c r="P28" i="1"/>
  <c r="P30" i="1"/>
</calcChain>
</file>

<file path=xl/sharedStrings.xml><?xml version="1.0" encoding="utf-8"?>
<sst xmlns="http://schemas.openxmlformats.org/spreadsheetml/2006/main" count="251" uniqueCount="150">
  <si>
    <t>Electoral data</t>
  </si>
  <si>
    <t xml:space="preserve">Check your data </t>
  </si>
  <si>
    <r>
      <t>Using this sheet:</t>
    </r>
    <r>
      <rPr>
        <sz val="12"/>
        <rFont val="Arial"/>
        <family val="2"/>
      </rPr>
      <t xml:space="preserve">
Fill in the cells for each polling district.  Please make sure that the names of each parish, parish ward and district ward are correct and consistant.  Check your data in the cells to the right.</t>
    </r>
  </si>
  <si>
    <t>Number of councillors:</t>
  </si>
  <si>
    <t>Overall electorate:</t>
  </si>
  <si>
    <t>Average electorate per cllr:</t>
  </si>
  <si>
    <t>Scroll right to see the second table</t>
  </si>
  <si>
    <t>Scroll left to see the first table</t>
  </si>
  <si>
    <t>What is the polling district code?</t>
  </si>
  <si>
    <t>Is there any other description you use for this area?</t>
  </si>
  <si>
    <t>Is this polling district contained in a parish?  If not, leave this cell blank.</t>
  </si>
  <si>
    <t>Is this polling district contained in a parish ward?  If not, leave this cell blank.</t>
  </si>
  <si>
    <t>Is this polling district contained in a group of parishes with a joint parish council?  If not, leave this cell blank.</t>
  </si>
  <si>
    <t>What ward is this polling district in?</t>
  </si>
  <si>
    <t>What is the current electorate?</t>
  </si>
  <si>
    <t>What is the predicted electorate?</t>
  </si>
  <si>
    <t>Fill in the name of each ward once</t>
  </si>
  <si>
    <t>Fill in the number of councillors per ward</t>
  </si>
  <si>
    <t>These cells will show you the electorate and variance.  They change depending what you enter in the table to the left.</t>
  </si>
  <si>
    <t>Polling district</t>
  </si>
  <si>
    <t>Description of area</t>
  </si>
  <si>
    <t>Parish</t>
  </si>
  <si>
    <t>Parish ward</t>
  </si>
  <si>
    <t>Grouped parish council</t>
  </si>
  <si>
    <t>Existing ward</t>
  </si>
  <si>
    <t>Electorate 2022</t>
  </si>
  <si>
    <t>Electorate 2028</t>
  </si>
  <si>
    <t>Name of ward</t>
  </si>
  <si>
    <t>Number of cllrs per ward</t>
  </si>
  <si>
    <t>Variance 2022</t>
  </si>
  <si>
    <t>Variance 2028</t>
  </si>
  <si>
    <t>AA</t>
  </si>
  <si>
    <t>Weetslade</t>
  </si>
  <si>
    <t>Battle Hill</t>
  </si>
  <si>
    <t>AB</t>
  </si>
  <si>
    <t>Benton</t>
  </si>
  <si>
    <t>AC</t>
  </si>
  <si>
    <t>Camperdown</t>
  </si>
  <si>
    <t>AD</t>
  </si>
  <si>
    <t>Chirton</t>
  </si>
  <si>
    <t>AE</t>
  </si>
  <si>
    <t>Collingwood</t>
  </si>
  <si>
    <t>BA</t>
  </si>
  <si>
    <t>Cullercoats</t>
  </si>
  <si>
    <t>BB</t>
  </si>
  <si>
    <t>Howdon</t>
  </si>
  <si>
    <t>BC</t>
  </si>
  <si>
    <t>Killingworth</t>
  </si>
  <si>
    <t>CA</t>
  </si>
  <si>
    <t>Longbenton</t>
  </si>
  <si>
    <t>CB</t>
  </si>
  <si>
    <t>Monkseaton North</t>
  </si>
  <si>
    <t>CC</t>
  </si>
  <si>
    <t>Monkseaton South</t>
  </si>
  <si>
    <t>CD</t>
  </si>
  <si>
    <t>Northumberland</t>
  </si>
  <si>
    <t>DA</t>
  </si>
  <si>
    <t>Preston</t>
  </si>
  <si>
    <t>DB</t>
  </si>
  <si>
    <t>Riverside</t>
  </si>
  <si>
    <t>DC</t>
  </si>
  <si>
    <t>St Mary's</t>
  </si>
  <si>
    <t>DD</t>
  </si>
  <si>
    <t>Tynemouth</t>
  </si>
  <si>
    <t>EA</t>
  </si>
  <si>
    <t>Valley</t>
  </si>
  <si>
    <t>EB</t>
  </si>
  <si>
    <t>Wallsend</t>
  </si>
  <si>
    <t>EC</t>
  </si>
  <si>
    <t>ED</t>
  </si>
  <si>
    <t>Whitley Bay</t>
  </si>
  <si>
    <t>EE</t>
  </si>
  <si>
    <t>FA</t>
  </si>
  <si>
    <t>FB</t>
  </si>
  <si>
    <t>FC</t>
  </si>
  <si>
    <t>FD</t>
  </si>
  <si>
    <t>FE</t>
  </si>
  <si>
    <t>FF</t>
  </si>
  <si>
    <t>FG</t>
  </si>
  <si>
    <t>FH</t>
  </si>
  <si>
    <t>GA</t>
  </si>
  <si>
    <t>GB</t>
  </si>
  <si>
    <t>GC</t>
  </si>
  <si>
    <t>GD</t>
  </si>
  <si>
    <t>GE</t>
  </si>
  <si>
    <t>HA</t>
  </si>
  <si>
    <t>HB</t>
  </si>
  <si>
    <t>HC</t>
  </si>
  <si>
    <t>HD</t>
  </si>
  <si>
    <t>HE</t>
  </si>
  <si>
    <t>HF</t>
  </si>
  <si>
    <t>IA</t>
  </si>
  <si>
    <t>IB</t>
  </si>
  <si>
    <t>IC</t>
  </si>
  <si>
    <t>ID</t>
  </si>
  <si>
    <t>IE</t>
  </si>
  <si>
    <t>JA</t>
  </si>
  <si>
    <t>JB</t>
  </si>
  <si>
    <t>JC</t>
  </si>
  <si>
    <t>JD</t>
  </si>
  <si>
    <t>JE</t>
  </si>
  <si>
    <t>KA</t>
  </si>
  <si>
    <t>KB</t>
  </si>
  <si>
    <t>KC</t>
  </si>
  <si>
    <t>KD</t>
  </si>
  <si>
    <t>KE</t>
  </si>
  <si>
    <t>KF</t>
  </si>
  <si>
    <t>LA</t>
  </si>
  <si>
    <t>LB</t>
  </si>
  <si>
    <t>LC</t>
  </si>
  <si>
    <t>LD</t>
  </si>
  <si>
    <t>LE</t>
  </si>
  <si>
    <t>LF</t>
  </si>
  <si>
    <t>MA</t>
  </si>
  <si>
    <t>MB</t>
  </si>
  <si>
    <t>MC</t>
  </si>
  <si>
    <t>MD</t>
  </si>
  <si>
    <t>ME</t>
  </si>
  <si>
    <t>NA</t>
  </si>
  <si>
    <t>NB</t>
  </si>
  <si>
    <t>NC</t>
  </si>
  <si>
    <t>ND</t>
  </si>
  <si>
    <t>OA</t>
  </si>
  <si>
    <t>OB</t>
  </si>
  <si>
    <t>OC</t>
  </si>
  <si>
    <t>OD</t>
  </si>
  <si>
    <t>OE</t>
  </si>
  <si>
    <t>OF</t>
  </si>
  <si>
    <t>PA</t>
  </si>
  <si>
    <t>PB</t>
  </si>
  <si>
    <t>PC</t>
  </si>
  <si>
    <t>PD</t>
  </si>
  <si>
    <t>QA</t>
  </si>
  <si>
    <t>QB</t>
  </si>
  <si>
    <t>QC</t>
  </si>
  <si>
    <t>QD</t>
  </si>
  <si>
    <t>QE</t>
  </si>
  <si>
    <t>RA</t>
  </si>
  <si>
    <t>RB</t>
  </si>
  <si>
    <t>RC</t>
  </si>
  <si>
    <t>RD</t>
  </si>
  <si>
    <t>SA</t>
  </si>
  <si>
    <t>SB</t>
  </si>
  <si>
    <t>SC</t>
  </si>
  <si>
    <t>SD</t>
  </si>
  <si>
    <t>TA</t>
  </si>
  <si>
    <t>TB</t>
  </si>
  <si>
    <t>TC</t>
  </si>
  <si>
    <t>TD</t>
  </si>
  <si>
    <t>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</si>
</sst>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scheme val="minor"/>
    </font>
    <font>
      <b/>
      <sz val="14"/>
      <name val="Arial"/>
      <family val="2"/>
    </font>
    <font>
      <b/>
      <i/>
      <sz val="14"/>
      <color indexed="53"/>
      <name val="Arial"/>
      <family val="2"/>
    </font>
    <font>
      <sz val="12"/>
      <name val="Arial"/>
      <family val="2"/>
    </font>
    <font>
      <b/>
      <sz val="12"/>
      <color indexed="10"/>
      <name val="Arial"/>
      <family val="2"/>
    </font>
    <font>
      <b/>
      <sz val="12"/>
      <name val="Arial"/>
      <family val="2"/>
    </font>
    <font>
      <i/>
      <sz val="12"/>
      <name val="Arial"/>
      <family val="2"/>
    </font>
    <font>
      <b/>
      <i/>
      <sz val="12"/>
      <name val="Arial"/>
      <family val="2"/>
    </font>
    <font>
      <i/>
      <sz val="12"/>
      <color indexed="10"/>
      <name val="Arial"/>
      <family val="2"/>
    </font>
    <font>
      <i/>
      <sz val="12"/>
      <color indexed="53"/>
      <name val="Arial"/>
      <family val="2"/>
    </font>
    <font>
      <i/>
      <sz val="10"/>
      <name val="Arial"/>
      <family val="2"/>
    </font>
    <font>
      <sz val="12"/>
      <color theme="1"/>
      <name val="Arial"/>
      <family val="2"/>
    </font>
  </fonts>
  <fills count="4">
    <fill>
      <patternFill patternType="none"/>
    </fill>
    <fill>
      <patternFill patternType="gray125"/>
    </fill>
    <fill>
      <patternFill patternType="solid">
        <fgColor indexed="9"/>
        <bgColor indexed="64"/>
      </patternFill>
    </fill>
    <fill>
      <patternFill patternType="solid">
        <fgColor indexed="9"/>
        <bgColor indexed="9"/>
      </patternFill>
    </fill>
  </fills>
  <borders count="18">
    <border>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s>
  <cellStyleXfs count="2">
    <xf numFmtId="0" fontId="0" fillId="0" borderId="0"/>
    <xf numFmtId="0" fontId="1" fillId="0" borderId="0"/>
  </cellStyleXfs>
  <cellXfs count="72">
    <xf numFmtId="0" fontId="0" fillId="0" borderId="0" xfId="0"/>
    <xf numFmtId="0" fontId="2" fillId="2" borderId="0" xfId="0" applyFont="1" applyFill="1" applyAlignment="1">
      <alignment vertical="center"/>
    </xf>
    <xf numFmtId="0" fontId="2" fillId="2" borderId="0" xfId="0" applyFont="1" applyFill="1" applyAlignment="1">
      <alignment horizontal="left" vertical="center"/>
    </xf>
    <xf numFmtId="0" fontId="2" fillId="2" borderId="0" xfId="0" applyFont="1" applyFill="1" applyAlignment="1">
      <alignment horizontal="center" vertical="center"/>
    </xf>
    <xf numFmtId="0" fontId="3"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left" vertical="center"/>
    </xf>
    <xf numFmtId="0" fontId="5" fillId="2" borderId="0" xfId="0" applyFont="1" applyFill="1" applyAlignment="1">
      <alignment horizontal="right" vertical="center"/>
    </xf>
    <xf numFmtId="0" fontId="6" fillId="2" borderId="0" xfId="0" applyFont="1" applyFill="1" applyAlignment="1">
      <alignment horizontal="center" vertical="center"/>
    </xf>
    <xf numFmtId="0" fontId="5" fillId="2" borderId="1" xfId="0" applyFont="1" applyFill="1" applyBorder="1" applyAlignment="1">
      <alignment horizontal="right" vertical="center"/>
    </xf>
    <xf numFmtId="0" fontId="6" fillId="2" borderId="2" xfId="0" applyFont="1" applyFill="1" applyBorder="1" applyAlignment="1">
      <alignment horizontal="center" vertical="center"/>
    </xf>
    <xf numFmtId="0" fontId="4" fillId="2" borderId="0" xfId="0" applyFont="1" applyFill="1" applyAlignment="1">
      <alignment horizontal="center" vertical="center"/>
    </xf>
    <xf numFmtId="0" fontId="7" fillId="2" borderId="3" xfId="0" applyFont="1" applyFill="1" applyBorder="1" applyAlignment="1">
      <alignment horizontal="right" vertical="center"/>
    </xf>
    <xf numFmtId="3" fontId="8" fillId="2" borderId="0" xfId="0" applyNumberFormat="1" applyFont="1" applyFill="1" applyAlignment="1">
      <alignment horizontal="center" vertical="center"/>
    </xf>
    <xf numFmtId="0" fontId="7" fillId="2" borderId="0" xfId="0" applyFont="1" applyFill="1" applyAlignment="1">
      <alignment horizontal="right" vertical="center"/>
    </xf>
    <xf numFmtId="0" fontId="6" fillId="2" borderId="0" xfId="0" applyFont="1" applyFill="1" applyAlignment="1">
      <alignment horizontal="left" vertical="center" wrapText="1"/>
    </xf>
    <xf numFmtId="0" fontId="9" fillId="2" borderId="0" xfId="0" applyFont="1" applyFill="1" applyAlignment="1">
      <alignment horizontal="right" vertical="center"/>
    </xf>
    <xf numFmtId="0" fontId="0" fillId="2" borderId="0" xfId="0" applyFill="1" applyAlignment="1">
      <alignment vertical="center"/>
    </xf>
    <xf numFmtId="0" fontId="0" fillId="2" borderId="0" xfId="0" applyFill="1" applyAlignment="1">
      <alignment horizontal="center" vertical="center"/>
    </xf>
    <xf numFmtId="0" fontId="0" fillId="2" borderId="0" xfId="0" applyFill="1" applyAlignment="1">
      <alignment horizontal="left" vertical="center"/>
    </xf>
    <xf numFmtId="0" fontId="10" fillId="2" borderId="0" xfId="0" applyFont="1" applyFill="1" applyAlignment="1">
      <alignment vertical="center"/>
    </xf>
    <xf numFmtId="0" fontId="11" fillId="3" borderId="4"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6" fillId="2" borderId="0" xfId="0" applyFont="1" applyFill="1" applyAlignment="1">
      <alignment vertical="center" wrapText="1"/>
    </xf>
    <xf numFmtId="0" fontId="6" fillId="2" borderId="9" xfId="0" applyFont="1" applyFill="1" applyBorder="1" applyAlignment="1">
      <alignment horizontal="center" vertical="center" wrapText="1"/>
    </xf>
    <xf numFmtId="0" fontId="6" fillId="2" borderId="9" xfId="0" applyFont="1" applyFill="1" applyBorder="1" applyAlignment="1">
      <alignment horizontal="left" vertical="center" wrapText="1"/>
    </xf>
    <xf numFmtId="0" fontId="6" fillId="2" borderId="10" xfId="0" applyFont="1" applyFill="1" applyBorder="1" applyAlignment="1">
      <alignment vertical="center" wrapText="1"/>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4" xfId="0" applyFont="1"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12" fillId="0" borderId="14" xfId="1" applyFont="1" applyBorder="1" applyAlignment="1">
      <alignment horizontal="center" vertical="center"/>
    </xf>
    <xf numFmtId="1" fontId="4" fillId="0" borderId="15" xfId="0" applyNumberFormat="1" applyFont="1" applyBorder="1" applyAlignment="1" applyProtection="1">
      <alignment horizontal="center" vertical="center"/>
      <protection locked="0"/>
    </xf>
    <xf numFmtId="0" fontId="0" fillId="0" borderId="0" xfId="0" applyAlignment="1" applyProtection="1">
      <alignment vertical="center"/>
      <protection locked="0"/>
    </xf>
    <xf numFmtId="0" fontId="0" fillId="0" borderId="0" xfId="0" applyAlignment="1" applyProtection="1">
      <alignment horizontal="center" vertical="center"/>
      <protection locked="0"/>
    </xf>
    <xf numFmtId="3" fontId="0" fillId="0" borderId="0" xfId="0" applyNumberFormat="1" applyAlignment="1">
      <alignment horizontal="center" vertical="center"/>
    </xf>
    <xf numFmtId="9" fontId="0" fillId="0" borderId="0" xfId="0" applyNumberFormat="1" applyAlignment="1">
      <alignment horizontal="center" vertical="center"/>
    </xf>
    <xf numFmtId="0" fontId="4" fillId="0" borderId="16" xfId="0" applyFont="1" applyBorder="1" applyAlignment="1" applyProtection="1">
      <alignment horizontal="center" vertical="center"/>
      <protection locked="0"/>
    </xf>
    <xf numFmtId="0" fontId="4"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12" fillId="0" borderId="0" xfId="1" applyFont="1" applyAlignment="1">
      <alignment horizontal="center" vertical="center"/>
    </xf>
    <xf numFmtId="1" fontId="4" fillId="0" borderId="3" xfId="0" applyNumberFormat="1" applyFont="1" applyBorder="1" applyAlignment="1" applyProtection="1">
      <alignment horizontal="center" vertical="center"/>
      <protection locked="0"/>
    </xf>
    <xf numFmtId="0" fontId="6" fillId="2" borderId="3" xfId="0" applyFont="1" applyFill="1" applyBorder="1" applyAlignment="1">
      <alignment vertical="center" wrapText="1"/>
    </xf>
    <xf numFmtId="0" fontId="6" fillId="2" borderId="16" xfId="0" applyFont="1" applyFill="1" applyBorder="1" applyAlignment="1">
      <alignment vertical="center" wrapText="1"/>
    </xf>
    <xf numFmtId="0" fontId="4" fillId="0" borderId="0" xfId="0" applyFont="1" applyAlignment="1" applyProtection="1">
      <alignment vertical="center" wrapText="1"/>
      <protection locked="0"/>
    </xf>
    <xf numFmtId="1" fontId="6" fillId="2" borderId="0" xfId="0" applyNumberFormat="1" applyFont="1" applyFill="1" applyAlignment="1">
      <alignment vertical="center" wrapText="1"/>
    </xf>
    <xf numFmtId="0" fontId="0" fillId="2" borderId="3" xfId="0" applyFill="1" applyBorder="1" applyAlignment="1">
      <alignment vertical="center"/>
    </xf>
    <xf numFmtId="0" fontId="0" fillId="2" borderId="16" xfId="0" applyFill="1" applyBorder="1" applyAlignment="1">
      <alignment vertical="center"/>
    </xf>
    <xf numFmtId="1" fontId="0" fillId="2" borderId="0" xfId="0" applyNumberFormat="1" applyFill="1" applyAlignment="1">
      <alignment vertical="center"/>
    </xf>
    <xf numFmtId="0" fontId="4" fillId="0" borderId="0" xfId="0" applyFont="1" applyAlignment="1" applyProtection="1">
      <alignment horizontal="center" vertical="center"/>
      <protection locked="0"/>
    </xf>
    <xf numFmtId="1" fontId="4" fillId="2" borderId="3" xfId="0" applyNumberFormat="1" applyFont="1" applyFill="1" applyBorder="1" applyAlignment="1">
      <alignment horizontal="center" vertical="center"/>
    </xf>
    <xf numFmtId="0" fontId="0" fillId="2" borderId="2" xfId="0" applyFill="1" applyBorder="1" applyAlignment="1">
      <alignment horizontal="left" vertical="center"/>
    </xf>
    <xf numFmtId="1" fontId="4" fillId="2" borderId="1" xfId="0" applyNumberFormat="1" applyFont="1" applyFill="1" applyBorder="1" applyAlignment="1">
      <alignment horizontal="center" vertical="center"/>
    </xf>
    <xf numFmtId="0" fontId="12" fillId="0" borderId="0" xfId="0" applyFont="1" applyAlignment="1" applyProtection="1">
      <alignment vertical="center"/>
      <protection locked="0"/>
    </xf>
    <xf numFmtId="0" fontId="12" fillId="0" borderId="0" xfId="0" applyFont="1" applyAlignment="1" applyProtection="1">
      <alignment horizontal="center" vertical="center"/>
      <protection locked="0"/>
    </xf>
    <xf numFmtId="3" fontId="12" fillId="0" borderId="0" xfId="0" applyNumberFormat="1" applyFont="1" applyAlignment="1">
      <alignment horizontal="center" vertical="center"/>
    </xf>
    <xf numFmtId="9" fontId="12" fillId="0" borderId="0" xfId="0" applyNumberFormat="1" applyFont="1" applyAlignment="1">
      <alignment horizontal="center" vertical="center"/>
    </xf>
    <xf numFmtId="0" fontId="12" fillId="0" borderId="0" xfId="0" applyFont="1" applyAlignment="1" applyProtection="1">
      <alignment horizontal="left" vertical="center"/>
      <protection locked="0"/>
    </xf>
    <xf numFmtId="0" fontId="12" fillId="2" borderId="0" xfId="0" applyFont="1" applyFill="1" applyAlignment="1">
      <alignment horizontal="left" vertical="center"/>
    </xf>
    <xf numFmtId="0" fontId="12" fillId="2" borderId="0" xfId="0" applyFont="1" applyFill="1" applyAlignment="1">
      <alignment horizontal="center" vertical="center"/>
    </xf>
    <xf numFmtId="0" fontId="12" fillId="2" borderId="2" xfId="0" applyFont="1" applyFill="1" applyBorder="1" applyAlignment="1">
      <alignment horizontal="left" vertical="center"/>
    </xf>
    <xf numFmtId="0" fontId="12" fillId="2" borderId="2" xfId="0" applyFont="1" applyFill="1" applyBorder="1" applyAlignment="1">
      <alignment horizontal="center" vertical="center"/>
    </xf>
    <xf numFmtId="0" fontId="12" fillId="0" borderId="16" xfId="0" applyFont="1" applyBorder="1" applyAlignment="1" applyProtection="1">
      <alignment horizontal="center" vertical="center"/>
      <protection locked="0"/>
    </xf>
    <xf numFmtId="0" fontId="12" fillId="2" borderId="16" xfId="0" applyFont="1" applyFill="1" applyBorder="1" applyAlignment="1">
      <alignment horizontal="center" vertical="center"/>
    </xf>
    <xf numFmtId="0" fontId="12" fillId="2" borderId="17" xfId="0" applyFont="1" applyFill="1" applyBorder="1" applyAlignment="1">
      <alignment horizontal="center" vertical="center"/>
    </xf>
    <xf numFmtId="0" fontId="6" fillId="2" borderId="0" xfId="0" applyFont="1" applyFill="1" applyAlignment="1">
      <alignment horizontal="left" vertical="center" wrapText="1"/>
    </xf>
    <xf numFmtId="0" fontId="9" fillId="2" borderId="0" xfId="0" applyFont="1" applyFill="1" applyAlignment="1">
      <alignment horizontal="left" vertical="center" wrapText="1"/>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cellXfs>
  <cellStyles count="2">
    <cellStyle name="Normal" xfId="0" builtinId="0"/>
    <cellStyle name="Normal 2" xfId="1" xr:uid="{6E1F7C8A-8409-4DFA-96A7-6E471F2A83D2}"/>
  </cellStyles>
  <dxfs count="5">
    <dxf>
      <font>
        <condense val="0"/>
        <extend val="0"/>
        <color indexed="9"/>
      </font>
    </dxf>
    <dxf>
      <fill>
        <patternFill>
          <bgColor indexed="13"/>
        </patternFill>
      </fill>
    </dxf>
    <dxf>
      <fill>
        <patternFill>
          <bgColor indexed="10"/>
        </patternFill>
      </fill>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11" Type="http://schemas.openxmlformats.org/officeDocument/2006/relationships/customXml" Target="../customXml/item6.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A9A996-7B4E-43FD-86CD-604480096FA8}">
  <dimension ref="B2:T111"/>
  <sheetViews>
    <sheetView tabSelected="1" topLeftCell="E15" zoomScale="70" zoomScaleNormal="70" workbookViewId="0">
      <selection activeCell="O13" sqref="O13:O32"/>
    </sheetView>
  </sheetViews>
  <sheetFormatPr defaultColWidth="10.453125" defaultRowHeight="15.5" x14ac:dyDescent="0.35"/>
  <cols>
    <col min="1" max="1" width="3.26953125" style="17" customWidth="1"/>
    <col min="2" max="2" width="11.6328125" style="18" customWidth="1"/>
    <col min="3" max="6" width="27.1796875" style="19" customWidth="1"/>
    <col min="7" max="7" width="28.08984375" style="19" customWidth="1"/>
    <col min="8" max="8" width="14.453125" style="18" customWidth="1"/>
    <col min="9" max="9" width="14.453125" style="20" customWidth="1"/>
    <col min="10" max="10" width="3.26953125" style="17" customWidth="1"/>
    <col min="11" max="11" width="30.453125" style="17" customWidth="1"/>
    <col min="12" max="16" width="15.1796875" style="18" customWidth="1"/>
    <col min="17" max="16384" width="10.453125" style="17"/>
  </cols>
  <sheetData>
    <row r="2" spans="2:20" s="1" customFormat="1" ht="18" x14ac:dyDescent="0.35">
      <c r="B2" s="2" t="s">
        <v>0</v>
      </c>
      <c r="C2" s="2"/>
      <c r="D2" s="2"/>
      <c r="E2" s="2"/>
      <c r="F2" s="2"/>
      <c r="G2" s="2"/>
      <c r="H2" s="3"/>
      <c r="I2" s="4"/>
      <c r="L2" s="3"/>
      <c r="M2" s="3"/>
      <c r="N2" s="3"/>
      <c r="O2" s="3"/>
      <c r="P2" s="3"/>
    </row>
    <row r="3" spans="2:20" s="5" customFormat="1" x14ac:dyDescent="0.35">
      <c r="B3" s="6"/>
      <c r="C3" s="6"/>
      <c r="D3" s="6"/>
      <c r="E3" s="6"/>
      <c r="F3" s="6"/>
      <c r="G3" s="7"/>
      <c r="H3" s="8"/>
      <c r="I3" s="8"/>
      <c r="K3" s="9" t="s">
        <v>1</v>
      </c>
      <c r="L3" s="10">
        <v>2022</v>
      </c>
      <c r="M3" s="10">
        <v>2028</v>
      </c>
      <c r="N3" s="11"/>
      <c r="O3" s="11"/>
      <c r="P3" s="11"/>
    </row>
    <row r="4" spans="2:20" s="5" customFormat="1" ht="15" customHeight="1" x14ac:dyDescent="0.35">
      <c r="B4" s="67" t="s">
        <v>2</v>
      </c>
      <c r="C4" s="67"/>
      <c r="D4" s="67"/>
      <c r="E4" s="67"/>
      <c r="F4" s="67"/>
      <c r="K4" s="12" t="s">
        <v>3</v>
      </c>
      <c r="L4" s="13">
        <f>SUM(L13:L90)</f>
        <v>60</v>
      </c>
      <c r="M4" s="13">
        <f>SUM(L13:L90)</f>
        <v>60</v>
      </c>
      <c r="N4" s="11"/>
      <c r="O4" s="11"/>
      <c r="P4" s="11"/>
    </row>
    <row r="5" spans="2:20" s="5" customFormat="1" ht="15" customHeight="1" x14ac:dyDescent="0.35">
      <c r="B5" s="67"/>
      <c r="C5" s="67"/>
      <c r="D5" s="67"/>
      <c r="E5" s="67"/>
      <c r="F5" s="67"/>
      <c r="G5" s="14"/>
      <c r="H5" s="13"/>
      <c r="I5" s="13"/>
      <c r="K5" s="12" t="s">
        <v>4</v>
      </c>
      <c r="L5" s="13">
        <f>SUM(H13:H119)</f>
        <v>157929</v>
      </c>
      <c r="M5" s="13">
        <f>SUM(I13:I169)</f>
        <v>165332.21358962177</v>
      </c>
      <c r="N5" s="11"/>
      <c r="O5" s="11"/>
      <c r="P5" s="11"/>
    </row>
    <row r="6" spans="2:20" s="5" customFormat="1" ht="15.75" customHeight="1" x14ac:dyDescent="0.35">
      <c r="B6" s="67"/>
      <c r="C6" s="67"/>
      <c r="D6" s="67"/>
      <c r="E6" s="67"/>
      <c r="F6" s="67"/>
      <c r="K6" s="12" t="s">
        <v>5</v>
      </c>
      <c r="L6" s="13">
        <f>L5/L4</f>
        <v>2632.15</v>
      </c>
      <c r="M6" s="13">
        <f>M5/M4</f>
        <v>2755.536893160363</v>
      </c>
      <c r="N6" s="11"/>
      <c r="O6" s="11"/>
      <c r="P6" s="11"/>
    </row>
    <row r="7" spans="2:20" s="5" customFormat="1" ht="15.75" customHeight="1" x14ac:dyDescent="0.35">
      <c r="B7" s="15"/>
      <c r="C7" s="15"/>
      <c r="D7" s="15"/>
      <c r="E7" s="15"/>
      <c r="F7" s="15"/>
      <c r="K7" s="14"/>
      <c r="L7" s="13"/>
      <c r="M7" s="13"/>
      <c r="N7" s="11"/>
      <c r="O7" s="11"/>
      <c r="P7" s="11"/>
    </row>
    <row r="8" spans="2:20" s="5" customFormat="1" ht="15.75" customHeight="1" x14ac:dyDescent="0.35">
      <c r="B8" s="68" t="s">
        <v>6</v>
      </c>
      <c r="C8" s="68"/>
      <c r="D8" s="68"/>
      <c r="E8" s="68"/>
      <c r="F8" s="68"/>
      <c r="K8" s="14"/>
      <c r="L8" s="13"/>
      <c r="M8" s="13"/>
      <c r="N8" s="11"/>
      <c r="O8" s="11"/>
      <c r="P8" s="16" t="s">
        <v>7</v>
      </c>
    </row>
    <row r="9" spans="2:20" x14ac:dyDescent="0.35">
      <c r="L9" s="17"/>
      <c r="M9" s="17"/>
    </row>
    <row r="10" spans="2:20" ht="51" customHeight="1" x14ac:dyDescent="0.35">
      <c r="B10" s="21" t="s">
        <v>8</v>
      </c>
      <c r="C10" s="21" t="s">
        <v>9</v>
      </c>
      <c r="D10" s="21" t="s">
        <v>10</v>
      </c>
      <c r="E10" s="21" t="s">
        <v>11</v>
      </c>
      <c r="F10" s="21" t="s">
        <v>12</v>
      </c>
      <c r="G10" s="21" t="s">
        <v>13</v>
      </c>
      <c r="H10" s="21" t="s">
        <v>14</v>
      </c>
      <c r="I10" s="21" t="s">
        <v>15</v>
      </c>
      <c r="J10" s="22"/>
      <c r="K10" s="21" t="s">
        <v>16</v>
      </c>
      <c r="L10" s="23" t="s">
        <v>17</v>
      </c>
      <c r="M10" s="69" t="s">
        <v>18</v>
      </c>
      <c r="N10" s="70"/>
      <c r="O10" s="70"/>
      <c r="P10" s="71"/>
    </row>
    <row r="11" spans="2:20" ht="16" thickBot="1" x14ac:dyDescent="0.4"/>
    <row r="12" spans="2:20" s="24" customFormat="1" ht="47" thickBot="1" x14ac:dyDescent="0.4">
      <c r="B12" s="25" t="s">
        <v>19</v>
      </c>
      <c r="C12" s="26" t="s">
        <v>20</v>
      </c>
      <c r="D12" s="26" t="s">
        <v>21</v>
      </c>
      <c r="E12" s="26" t="s">
        <v>22</v>
      </c>
      <c r="F12" s="26" t="s">
        <v>23</v>
      </c>
      <c r="G12" s="26" t="s">
        <v>24</v>
      </c>
      <c r="H12" s="25" t="s">
        <v>25</v>
      </c>
      <c r="I12" s="25" t="s">
        <v>26</v>
      </c>
      <c r="K12" s="27" t="s">
        <v>27</v>
      </c>
      <c r="L12" s="28" t="s">
        <v>28</v>
      </c>
      <c r="M12" s="29" t="s">
        <v>25</v>
      </c>
      <c r="N12" s="28" t="s">
        <v>29</v>
      </c>
      <c r="O12" s="29" t="s">
        <v>26</v>
      </c>
      <c r="P12" s="28" t="s">
        <v>30</v>
      </c>
    </row>
    <row r="13" spans="2:20" s="24" customFormat="1" x14ac:dyDescent="0.35">
      <c r="B13" s="30" t="s">
        <v>31</v>
      </c>
      <c r="C13" s="31"/>
      <c r="D13" s="32"/>
      <c r="E13" s="32"/>
      <c r="F13" s="32"/>
      <c r="G13" s="31" t="s">
        <v>32</v>
      </c>
      <c r="H13" s="33">
        <v>1833</v>
      </c>
      <c r="I13" s="34">
        <v>1980</v>
      </c>
      <c r="K13" s="55" t="s">
        <v>33</v>
      </c>
      <c r="L13" s="56">
        <v>3</v>
      </c>
      <c r="M13" s="57">
        <f ca="1">IF(K13="",0,(SUMIF($G$13:$G$121,K13,$H$13:$H$117)))</f>
        <v>8017</v>
      </c>
      <c r="N13" s="58">
        <f ca="1">IF(K13="",-1,(-($L$6-(M13/L13))/$L$6))</f>
        <v>1.526635386787736E-2</v>
      </c>
      <c r="O13" s="57">
        <f ca="1">IF(K13="",0,(SUMIF($G$13:$G$139,K13,$I$13:$I$136)))</f>
        <v>7982.3333333333339</v>
      </c>
      <c r="P13" s="58">
        <f ca="1">IF(K13="",-1,(-($M$6-(O13/L13))/$M$6))</f>
        <v>-3.438862154877724E-2</v>
      </c>
    </row>
    <row r="14" spans="2:20" s="24" customFormat="1" x14ac:dyDescent="0.35">
      <c r="B14" s="39" t="s">
        <v>34</v>
      </c>
      <c r="C14" s="40"/>
      <c r="D14" s="41"/>
      <c r="E14" s="41"/>
      <c r="F14" s="41"/>
      <c r="G14" s="40" t="s">
        <v>32</v>
      </c>
      <c r="H14" s="42">
        <v>1624</v>
      </c>
      <c r="I14" s="43">
        <v>1614.6666666666667</v>
      </c>
      <c r="J14" s="44"/>
      <c r="K14" s="55" t="s">
        <v>35</v>
      </c>
      <c r="L14" s="56">
        <v>3</v>
      </c>
      <c r="M14" s="57">
        <f ca="1">IF(K14="",0,(SUMIF($G$13:$G$121,K14,$H$13:$H$117)))</f>
        <v>7857</v>
      </c>
      <c r="N14" s="58">
        <f ca="1">IF(K14="",-1,(-($L$6-(M14/L14))/$L$6))</f>
        <v>-4.9959158862527171E-3</v>
      </c>
      <c r="O14" s="57">
        <f ca="1">IF(K14="",0,(SUMIF($G$13:$G$139,K14,$I$13:$I$136)))</f>
        <v>7991.5162329269178</v>
      </c>
      <c r="P14" s="58">
        <f ca="1">IF(K14="",-1,(-($M$6-(O14/L14))/$M$6))</f>
        <v>-3.3277779397183231E-2</v>
      </c>
      <c r="Q14" s="45"/>
    </row>
    <row r="15" spans="2:20" s="24" customFormat="1" x14ac:dyDescent="0.35">
      <c r="B15" s="39" t="s">
        <v>36</v>
      </c>
      <c r="C15" s="40"/>
      <c r="D15" s="41"/>
      <c r="E15" s="41"/>
      <c r="F15" s="41"/>
      <c r="G15" s="40" t="s">
        <v>32</v>
      </c>
      <c r="H15" s="42">
        <v>1710</v>
      </c>
      <c r="I15" s="43">
        <v>1701</v>
      </c>
      <c r="J15" s="44"/>
      <c r="K15" s="46" t="s">
        <v>37</v>
      </c>
      <c r="L15" s="56">
        <v>3</v>
      </c>
      <c r="M15" s="57">
        <f ca="1">IF(K15="",0,(SUMIF($G$13:$G$121,K15,$H$13:$H$117)))</f>
        <v>7859</v>
      </c>
      <c r="N15" s="58">
        <f ca="1">IF(K15="",-1,(-($L$6-(M15/L15))/$L$6))</f>
        <v>-4.7426375143261503E-3</v>
      </c>
      <c r="O15" s="57">
        <f ca="1">IF(K15="",0,(SUMIF($G$13:$G$139,K15,$I$13:$I$136)))</f>
        <v>7853.0993751946371</v>
      </c>
      <c r="P15" s="58">
        <f ca="1">IF(K15="",-1,(-($M$6-(O15/L15))/$M$6))</f>
        <v>-5.0021867524600631E-2</v>
      </c>
      <c r="Q15" s="45"/>
      <c r="T15" s="47"/>
    </row>
    <row r="16" spans="2:20" s="24" customFormat="1" x14ac:dyDescent="0.35">
      <c r="B16" s="39" t="s">
        <v>38</v>
      </c>
      <c r="C16" s="40"/>
      <c r="D16" s="41"/>
      <c r="E16" s="41"/>
      <c r="F16" s="41"/>
      <c r="G16" s="40" t="s">
        <v>32</v>
      </c>
      <c r="H16" s="42">
        <v>1076</v>
      </c>
      <c r="I16" s="43">
        <v>1086.2524787928639</v>
      </c>
      <c r="J16" s="44"/>
      <c r="K16" s="55" t="s">
        <v>39</v>
      </c>
      <c r="L16" s="56">
        <v>3</v>
      </c>
      <c r="M16" s="57">
        <f ca="1">IF(K16="",0,(SUMIF($G$13:$G$121,K16,$H$13:$H$117)))</f>
        <v>7871</v>
      </c>
      <c r="N16" s="58">
        <f ca="1">IF(K16="",-1,(-($L$6-(M16/L16))/$L$6))</f>
        <v>-3.2229672827663986E-3</v>
      </c>
      <c r="O16" s="57">
        <f ca="1">IF(K16="",0,(SUMIF($G$13:$G$139,K16,$I$13:$I$136)))</f>
        <v>8145.8175450636372</v>
      </c>
      <c r="P16" s="58">
        <f ca="1">IF(K16="",-1,(-($M$6-(O16/L16))/$M$6))</f>
        <v>-1.4612171674816866E-2</v>
      </c>
      <c r="Q16" s="45"/>
      <c r="T16" s="47"/>
    </row>
    <row r="17" spans="2:20" s="24" customFormat="1" x14ac:dyDescent="0.35">
      <c r="B17" s="39" t="s">
        <v>40</v>
      </c>
      <c r="C17" s="40"/>
      <c r="D17" s="41"/>
      <c r="E17" s="41"/>
      <c r="F17" s="41"/>
      <c r="G17" s="40" t="s">
        <v>32</v>
      </c>
      <c r="H17" s="42">
        <v>1791</v>
      </c>
      <c r="I17" s="43">
        <v>1797.8666454230574</v>
      </c>
      <c r="J17" s="44"/>
      <c r="K17" s="55" t="s">
        <v>41</v>
      </c>
      <c r="L17" s="56">
        <v>3</v>
      </c>
      <c r="M17" s="57">
        <f ca="1">IF(K17="",0,(SUMIF($G$13:$G$121,K17,$H$13:$H$117)))</f>
        <v>8314</v>
      </c>
      <c r="N17" s="58">
        <f ca="1">IF(K17="",-1,(-($L$6-(M17/L17))/$L$6))</f>
        <v>5.287819209898121E-2</v>
      </c>
      <c r="O17" s="57">
        <f ca="1">IF(K17="",0,(SUMIF($G$13:$G$139,K17,$I$13:$I$136)))</f>
        <v>10769.530076346839</v>
      </c>
      <c r="P17" s="58">
        <f ca="1">IF(K17="",-1,(-($M$6-(O17/L17))/$M$6))</f>
        <v>0.30277455826949179</v>
      </c>
      <c r="Q17" s="45"/>
      <c r="T17" s="47"/>
    </row>
    <row r="18" spans="2:20" s="24" customFormat="1" x14ac:dyDescent="0.35">
      <c r="B18" s="39" t="s">
        <v>42</v>
      </c>
      <c r="C18" s="40"/>
      <c r="D18" s="41"/>
      <c r="E18" s="41"/>
      <c r="F18" s="41"/>
      <c r="G18" s="40" t="s">
        <v>37</v>
      </c>
      <c r="H18" s="42">
        <v>2286</v>
      </c>
      <c r="I18" s="43">
        <v>2279.382428726371</v>
      </c>
      <c r="J18" s="44"/>
      <c r="K18" s="55" t="s">
        <v>43</v>
      </c>
      <c r="L18" s="56">
        <v>3</v>
      </c>
      <c r="M18" s="57">
        <f ca="1">IF(K18="",0,(SUMIF($G$13:$G$121,K18,$H$13:$H$117)))</f>
        <v>7556</v>
      </c>
      <c r="N18" s="58">
        <f ca="1">IF(K18="",-1,(-($L$6-(M18/L18))/$L$6))</f>
        <v>-4.3114310861209877E-2</v>
      </c>
      <c r="O18" s="57">
        <f ca="1">IF(K18="",0,(SUMIF($G$13:$G$139,K18,$I$13:$I$136)))</f>
        <v>7634.2356902356896</v>
      </c>
      <c r="P18" s="58">
        <f ca="1">IF(K18="",-1,(-($M$6-(O18/L18))/$M$6))</f>
        <v>-7.6497492595731534E-2</v>
      </c>
      <c r="Q18" s="45"/>
      <c r="T18" s="47"/>
    </row>
    <row r="19" spans="2:20" s="24" customFormat="1" x14ac:dyDescent="0.35">
      <c r="B19" s="39" t="s">
        <v>44</v>
      </c>
      <c r="C19" s="40"/>
      <c r="D19" s="41"/>
      <c r="E19" s="41"/>
      <c r="F19" s="41"/>
      <c r="G19" s="40" t="s">
        <v>37</v>
      </c>
      <c r="H19" s="42">
        <v>2401</v>
      </c>
      <c r="I19" s="43">
        <v>2384.9321853741499</v>
      </c>
      <c r="J19" s="44"/>
      <c r="K19" s="55" t="s">
        <v>45</v>
      </c>
      <c r="L19" s="56">
        <v>3</v>
      </c>
      <c r="M19" s="57">
        <f ca="1">IF(K19="",0,(SUMIF($G$13:$G$121,K19,$H$13:$H$117)))</f>
        <v>7948</v>
      </c>
      <c r="N19" s="58">
        <f ca="1">IF(K19="",-1,(-($L$6-(M19/L19))/$L$6))</f>
        <v>6.5282500364087885E-3</v>
      </c>
      <c r="O19" s="57">
        <f ca="1">IF(K19="",0,(SUMIF($G$13:$G$139,K19,$I$13:$I$136)))</f>
        <v>7869.0000000000009</v>
      </c>
      <c r="P19" s="58">
        <f ca="1">IF(K19="",-1,(-($M$6-(O19/L19))/$M$6))</f>
        <v>-4.8098391819517299E-2</v>
      </c>
      <c r="Q19" s="45"/>
      <c r="T19" s="47"/>
    </row>
    <row r="20" spans="2:20" x14ac:dyDescent="0.35">
      <c r="B20" s="39" t="s">
        <v>46</v>
      </c>
      <c r="C20" s="40"/>
      <c r="D20" s="41"/>
      <c r="E20" s="41"/>
      <c r="F20" s="41"/>
      <c r="G20" s="40" t="s">
        <v>37</v>
      </c>
      <c r="H20" s="42">
        <v>3172</v>
      </c>
      <c r="I20" s="43">
        <v>3188.7847610941167</v>
      </c>
      <c r="J20" s="48"/>
      <c r="K20" s="55" t="s">
        <v>47</v>
      </c>
      <c r="L20" s="56">
        <v>3</v>
      </c>
      <c r="M20" s="57">
        <f ca="1">IF(K20="",0,(SUMIF($G$13:$G$121,K20,$H$13:$H$117)))</f>
        <v>9040</v>
      </c>
      <c r="N20" s="58">
        <f ca="1">IF(K20="",-1,(-($L$6-(M20/L20))/$L$6))</f>
        <v>0.14481824110834618</v>
      </c>
      <c r="O20" s="57">
        <f ca="1">IF(K20="",0,(SUMIF($G$13:$G$139,K20,$I$13:$I$136)))</f>
        <v>11219.30393947511</v>
      </c>
      <c r="P20" s="58">
        <f ca="1">IF(K20="",-1,(-($M$6-(O20/L20))/$M$6))</f>
        <v>0.35718305536306788</v>
      </c>
      <c r="Q20" s="49"/>
      <c r="T20" s="50"/>
    </row>
    <row r="21" spans="2:20" x14ac:dyDescent="0.35">
      <c r="B21" s="39" t="s">
        <v>48</v>
      </c>
      <c r="C21" s="40"/>
      <c r="D21" s="41"/>
      <c r="E21" s="41"/>
      <c r="F21" s="41"/>
      <c r="G21" s="40" t="s">
        <v>49</v>
      </c>
      <c r="H21" s="42">
        <v>1847</v>
      </c>
      <c r="I21" s="43">
        <v>1948.394248651947</v>
      </c>
      <c r="J21" s="48"/>
      <c r="K21" s="55" t="s">
        <v>49</v>
      </c>
      <c r="L21" s="56">
        <v>3</v>
      </c>
      <c r="M21" s="57">
        <f ca="1">IF(K21="",0,(SUMIF($G$13:$G$121,K21,$H$13:$H$117)))</f>
        <v>8355</v>
      </c>
      <c r="N21" s="58">
        <f ca="1">IF(K21="",-1,(-($L$6-(M21/L21))/$L$6))</f>
        <v>5.8070398723476968E-2</v>
      </c>
      <c r="O21" s="57">
        <f ca="1">IF(K21="",0,(SUMIF($G$13:$G$139,K21,$I$13:$I$136)))</f>
        <v>8442.0609153186124</v>
      </c>
      <c r="P21" s="58">
        <f ca="1">IF(K21="",-1,(-($M$6-(O21/L21))/$M$6))</f>
        <v>2.12239625936438E-2</v>
      </c>
      <c r="Q21" s="49"/>
      <c r="T21" s="50"/>
    </row>
    <row r="22" spans="2:20" x14ac:dyDescent="0.35">
      <c r="B22" s="39" t="s">
        <v>50</v>
      </c>
      <c r="C22" s="40"/>
      <c r="D22" s="41"/>
      <c r="E22" s="41"/>
      <c r="F22" s="41"/>
      <c r="G22" s="40" t="s">
        <v>49</v>
      </c>
      <c r="H22" s="42">
        <v>3165</v>
      </c>
      <c r="I22" s="43">
        <v>3155.333333333333</v>
      </c>
      <c r="J22" s="48"/>
      <c r="K22" s="55" t="s">
        <v>51</v>
      </c>
      <c r="L22" s="56">
        <v>3</v>
      </c>
      <c r="M22" s="57">
        <f ca="1">IF(K22="",0,(SUMIF($G$13:$G$121,K22,$H$13:$H$117)))</f>
        <v>6925</v>
      </c>
      <c r="N22" s="58">
        <f ca="1">IF(K22="",-1,(-($L$6-(M22/L22))/$L$6))</f>
        <v>-0.12302363720406002</v>
      </c>
      <c r="O22" s="57">
        <f ca="1">IF(K22="",0,(SUMIF($G$13:$G$139,K22,$I$13:$I$136)))</f>
        <v>6947</v>
      </c>
      <c r="P22" s="58">
        <f ca="1">IF(K22="",-1,(-($M$6-(O22/L22))/$M$6))</f>
        <v>-0.15963140525736286</v>
      </c>
      <c r="Q22" s="49"/>
      <c r="T22" s="50"/>
    </row>
    <row r="23" spans="2:20" x14ac:dyDescent="0.35">
      <c r="B23" s="39" t="s">
        <v>52</v>
      </c>
      <c r="C23" s="40"/>
      <c r="D23" s="41"/>
      <c r="E23" s="41"/>
      <c r="F23" s="41"/>
      <c r="G23" s="40" t="s">
        <v>49</v>
      </c>
      <c r="H23" s="42">
        <v>1075</v>
      </c>
      <c r="I23" s="43">
        <v>1071.3333333333333</v>
      </c>
      <c r="J23" s="48"/>
      <c r="K23" s="55" t="s">
        <v>53</v>
      </c>
      <c r="L23" s="56">
        <v>3</v>
      </c>
      <c r="M23" s="57">
        <f ca="1">IF(K23="",0,(SUMIF($G$13:$G$121,K23,$H$13:$H$117)))</f>
        <v>7590</v>
      </c>
      <c r="N23" s="58">
        <f ca="1">IF(K23="",-1,(-($L$6-(M23/L23))/$L$6))</f>
        <v>-3.8808578538457185E-2</v>
      </c>
      <c r="O23" s="57">
        <f ca="1">IF(K23="",0,(SUMIF($G$13:$G$139,K23,$I$13:$I$136)))</f>
        <v>7765.2083904701267</v>
      </c>
      <c r="P23" s="58">
        <f ca="1">IF(K23="",-1,(-($M$6-(O23/L23))/$M$6))</f>
        <v>-6.0653913490266928E-2</v>
      </c>
      <c r="Q23" s="49"/>
      <c r="T23" s="50"/>
    </row>
    <row r="24" spans="2:20" x14ac:dyDescent="0.35">
      <c r="B24" s="39" t="s">
        <v>54</v>
      </c>
      <c r="C24" s="40"/>
      <c r="D24" s="41"/>
      <c r="E24" s="41"/>
      <c r="F24" s="41"/>
      <c r="G24" s="40" t="s">
        <v>49</v>
      </c>
      <c r="H24" s="42">
        <v>2268</v>
      </c>
      <c r="I24" s="43">
        <v>2267</v>
      </c>
      <c r="J24" s="48"/>
      <c r="K24" s="55" t="s">
        <v>55</v>
      </c>
      <c r="L24" s="56">
        <v>3</v>
      </c>
      <c r="M24" s="57">
        <f ca="1">IF(K24="",0,(SUMIF($G$13:$G$121,K24,$H$13:$H$117)))</f>
        <v>7247</v>
      </c>
      <c r="N24" s="58">
        <f ca="1">IF(K24="",-1,(-($L$6-(M24/L24))/$L$6))</f>
        <v>-8.2245819323873481E-2</v>
      </c>
      <c r="O24" s="57">
        <f ca="1">IF(K24="",0,(SUMIF($G$13:$G$139,K24,$I$13:$I$136)))</f>
        <v>8005.0999882644928</v>
      </c>
      <c r="P24" s="58">
        <f ca="1">IF(K24="",-1,(-($M$6-(O24/L24))/$M$6))</f>
        <v>-3.1634572058135399E-2</v>
      </c>
      <c r="Q24" s="49"/>
      <c r="T24" s="50"/>
    </row>
    <row r="25" spans="2:20" x14ac:dyDescent="0.35">
      <c r="B25" s="39" t="s">
        <v>56</v>
      </c>
      <c r="C25" s="40"/>
      <c r="D25" s="41"/>
      <c r="E25" s="41"/>
      <c r="F25" s="41"/>
      <c r="G25" s="40" t="s">
        <v>47</v>
      </c>
      <c r="H25" s="42">
        <v>3585</v>
      </c>
      <c r="I25" s="43">
        <v>4507.0763445203111</v>
      </c>
      <c r="J25" s="48"/>
      <c r="K25" s="55" t="s">
        <v>57</v>
      </c>
      <c r="L25" s="56">
        <v>3</v>
      </c>
      <c r="M25" s="57">
        <f ca="1">IF(K25="",0,(SUMIF($G$13:$G$121,K25,$H$13:$H$117)))</f>
        <v>6596</v>
      </c>
      <c r="N25" s="58">
        <f ca="1">IF(K25="",-1,(-($L$6-(M25/L25))/$L$6))</f>
        <v>-0.16468792938599</v>
      </c>
      <c r="O25" s="57">
        <f ca="1">IF(K25="",0,(SUMIF($G$13:$G$139,K25,$I$13:$I$136)))</f>
        <v>6643.5458654032682</v>
      </c>
      <c r="P25" s="58">
        <f ca="1">IF(K25="",-1,(-($M$6-(O25/L25))/$M$6))</f>
        <v>-0.1963398153134876</v>
      </c>
      <c r="Q25" s="49"/>
      <c r="T25" s="50"/>
    </row>
    <row r="26" spans="2:20" x14ac:dyDescent="0.35">
      <c r="B26" s="39" t="s">
        <v>58</v>
      </c>
      <c r="C26" s="40"/>
      <c r="D26" s="41"/>
      <c r="E26" s="41"/>
      <c r="F26" s="41"/>
      <c r="G26" s="40" t="s">
        <v>47</v>
      </c>
      <c r="H26" s="42">
        <v>2200</v>
      </c>
      <c r="I26" s="43">
        <v>3466.5665787175549</v>
      </c>
      <c r="J26" s="48"/>
      <c r="K26" s="55" t="s">
        <v>59</v>
      </c>
      <c r="L26" s="56">
        <v>3</v>
      </c>
      <c r="M26" s="57">
        <f ca="1">IF(K26="",0,(SUMIF($G$13:$G$121,K26,$H$13:$H$117)))</f>
        <v>8255</v>
      </c>
      <c r="N26" s="58">
        <f ca="1">IF(K26="",-1,(-($L$6-(M26/L26))/$L$6))</f>
        <v>4.5406480127145647E-2</v>
      </c>
      <c r="O26" s="57">
        <f ca="1">IF(K26="",0,(SUMIF($G$13:$G$139,K26,$I$13:$I$136)))</f>
        <v>9010.2962176545007</v>
      </c>
      <c r="P26" s="58">
        <f ca="1">IF(K26="",-1,(-($M$6-(O26/L26))/$M$6))</f>
        <v>8.9962569547317156E-2</v>
      </c>
      <c r="Q26" s="49"/>
      <c r="T26" s="50"/>
    </row>
    <row r="27" spans="2:20" x14ac:dyDescent="0.35">
      <c r="B27" s="39" t="s">
        <v>60</v>
      </c>
      <c r="C27" s="40"/>
      <c r="D27" s="41"/>
      <c r="E27" s="41"/>
      <c r="F27" s="41"/>
      <c r="G27" s="40" t="s">
        <v>47</v>
      </c>
      <c r="H27" s="42">
        <v>1282</v>
      </c>
      <c r="I27" s="43">
        <v>1269.4256177122236</v>
      </c>
      <c r="J27" s="48"/>
      <c r="K27" s="55" t="s">
        <v>61</v>
      </c>
      <c r="L27" s="56">
        <v>3</v>
      </c>
      <c r="M27" s="57">
        <f ca="1">IF(K27="",0,(SUMIF($G$13:$G$121,K27,$H$13:$H$117)))</f>
        <v>7100</v>
      </c>
      <c r="N27" s="58">
        <f ca="1">IF(K27="",-1,(-($L$6-(M27/L27))/$L$6))</f>
        <v>-0.10086177966048043</v>
      </c>
      <c r="O27" s="57">
        <f ca="1">IF(K27="",0,(SUMIF($G$13:$G$139,K27,$I$13:$I$136)))</f>
        <v>7110.333333333333</v>
      </c>
      <c r="P27" s="58">
        <f ca="1">IF(K27="",-1,(-($M$6-(O27/L27))/$M$6))</f>
        <v>-0.139873206926002</v>
      </c>
      <c r="Q27" s="49"/>
      <c r="T27" s="50"/>
    </row>
    <row r="28" spans="2:20" x14ac:dyDescent="0.35">
      <c r="B28" s="39" t="s">
        <v>62</v>
      </c>
      <c r="C28" s="40"/>
      <c r="D28" s="41"/>
      <c r="E28" s="41"/>
      <c r="F28" s="41"/>
      <c r="G28" s="40" t="s">
        <v>47</v>
      </c>
      <c r="H28" s="42">
        <v>1973</v>
      </c>
      <c r="I28" s="43">
        <v>1976.2353985250206</v>
      </c>
      <c r="J28" s="48"/>
      <c r="K28" s="55" t="s">
        <v>63</v>
      </c>
      <c r="L28" s="56">
        <v>3</v>
      </c>
      <c r="M28" s="57">
        <f ca="1">IF(K28="",0,(SUMIF($G$13:$G$121,K28,$H$13:$H$117)))</f>
        <v>8289</v>
      </c>
      <c r="N28" s="58">
        <f ca="1">IF(K28="",-1,(-($L$6-(M28/L28))/$L$6))</f>
        <v>4.9712212449898333E-2</v>
      </c>
      <c r="O28" s="57">
        <f ca="1">IF(K28="",0,(SUMIF($G$13:$G$139,K28,$I$13:$I$136)))</f>
        <v>8543.2049764417043</v>
      </c>
      <c r="P28" s="58">
        <f ca="1">IF(K28="",-1,(-($M$6-(O28/L28))/$M$6))</f>
        <v>3.3459214142884643E-2</v>
      </c>
      <c r="Q28" s="49"/>
      <c r="T28" s="50"/>
    </row>
    <row r="29" spans="2:20" x14ac:dyDescent="0.35">
      <c r="B29" s="39" t="s">
        <v>64</v>
      </c>
      <c r="C29" s="40"/>
      <c r="D29" s="41"/>
      <c r="E29" s="41"/>
      <c r="F29" s="41"/>
      <c r="G29" s="40" t="s">
        <v>35</v>
      </c>
      <c r="H29" s="42">
        <v>2319</v>
      </c>
      <c r="I29" s="43">
        <v>2344.1211916046036</v>
      </c>
      <c r="J29" s="48"/>
      <c r="K29" s="55" t="s">
        <v>65</v>
      </c>
      <c r="L29" s="56">
        <v>3</v>
      </c>
      <c r="M29" s="57">
        <f ca="1">IF(K29="",0,(SUMIF($G$13:$G$121,K29,$H$13:$H$117)))</f>
        <v>10046</v>
      </c>
      <c r="N29" s="58">
        <f ca="1">IF(K29="",-1,(-($L$6-(M29/L29))/$L$6))</f>
        <v>0.27221726218743858</v>
      </c>
      <c r="O29" s="57">
        <f ca="1">IF(K29="",0,(SUMIF($G$13:$G$139,K29,$I$13:$I$136)))</f>
        <v>10263.380551649061</v>
      </c>
      <c r="P29" s="58">
        <f ca="1">IF(K29="",-1,(-($M$6-(O29/L29))/$M$6))</f>
        <v>0.24154637850845453</v>
      </c>
      <c r="Q29" s="49"/>
      <c r="T29" s="50"/>
    </row>
    <row r="30" spans="2:20" x14ac:dyDescent="0.35">
      <c r="B30" s="39" t="s">
        <v>66</v>
      </c>
      <c r="C30" s="40"/>
      <c r="D30" s="41"/>
      <c r="E30" s="41"/>
      <c r="F30" s="41"/>
      <c r="G30" s="40" t="s">
        <v>35</v>
      </c>
      <c r="H30" s="42">
        <v>1198</v>
      </c>
      <c r="I30" s="43">
        <v>1193</v>
      </c>
      <c r="J30" s="48"/>
      <c r="K30" s="55" t="s">
        <v>67</v>
      </c>
      <c r="L30" s="56">
        <v>3</v>
      </c>
      <c r="M30" s="57">
        <f ca="1">IF(K30="",0,(SUMIF($G$13:$G$121,K30,$H$13:$H$117)))</f>
        <v>7701</v>
      </c>
      <c r="N30" s="58">
        <f ca="1">IF(K30="",-1,(-($L$6-(M30/L30))/$L$6))</f>
        <v>-2.4751628896529487E-2</v>
      </c>
      <c r="O30" s="57">
        <f ca="1">IF(K30="",0,(SUMIF($G$13:$G$139,K30,$I$13:$I$136)))</f>
        <v>7617.9695641587523</v>
      </c>
      <c r="P30" s="58">
        <f ca="1">IF(K30="",-1,(-($M$6-(O30/L30))/$M$6))</f>
        <v>-7.8465182463758304E-2</v>
      </c>
      <c r="Q30" s="49"/>
      <c r="T30" s="50"/>
    </row>
    <row r="31" spans="2:20" x14ac:dyDescent="0.35">
      <c r="B31" s="39" t="s">
        <v>68</v>
      </c>
      <c r="C31" s="40"/>
      <c r="D31" s="41"/>
      <c r="E31" s="41"/>
      <c r="F31" s="41"/>
      <c r="G31" s="40" t="s">
        <v>35</v>
      </c>
      <c r="H31" s="42">
        <v>959</v>
      </c>
      <c r="I31" s="43">
        <v>981.33333333333337</v>
      </c>
      <c r="J31" s="48"/>
      <c r="K31" s="46" t="s">
        <v>32</v>
      </c>
      <c r="L31" s="56">
        <v>3</v>
      </c>
      <c r="M31" s="57">
        <f ca="1">IF(K31="",0,(SUMIF($G$13:$G$121,K31,$H$13:$H$117)))</f>
        <v>8034</v>
      </c>
      <c r="N31" s="58">
        <f ca="1">IF(K31="",-1,(-($L$6-(M31/L31))/$L$6))</f>
        <v>1.7419220029253616E-2</v>
      </c>
      <c r="O31" s="57">
        <f ca="1">IF(K31="",0,(SUMIF($G$13:$G$139,K31,$I$13:$I$136)))</f>
        <v>8179.7857908825881</v>
      </c>
      <c r="P31" s="58">
        <f ca="1">IF(K31="",-1,(-($M$6-(O31/L31))/$M$6))</f>
        <v>-1.0503081851188792E-2</v>
      </c>
      <c r="Q31" s="49"/>
      <c r="T31" s="50"/>
    </row>
    <row r="32" spans="2:20" x14ac:dyDescent="0.35">
      <c r="B32" s="39" t="s">
        <v>69</v>
      </c>
      <c r="C32" s="40"/>
      <c r="D32" s="41"/>
      <c r="E32" s="41"/>
      <c r="F32" s="41"/>
      <c r="G32" s="40" t="s">
        <v>35</v>
      </c>
      <c r="H32" s="42">
        <v>1930</v>
      </c>
      <c r="I32" s="43">
        <v>2018.395041322314</v>
      </c>
      <c r="J32" s="48"/>
      <c r="K32" s="55" t="s">
        <v>70</v>
      </c>
      <c r="L32" s="56">
        <v>3</v>
      </c>
      <c r="M32" s="57">
        <f ca="1">IF(K32="",0,(SUMIF($G$13:$G$121,K32,$H$13:$H$117)))</f>
        <v>7329</v>
      </c>
      <c r="N32" s="58">
        <f ca="1">IF(K32="",-1,(-($L$6-(M32/L32))/$L$6))</f>
        <v>-7.1861406074881784E-2</v>
      </c>
      <c r="O32" s="57">
        <f ca="1">IF(K32="",0,(SUMIF($G$13:$G$139,K32,$I$13:$I$136)))</f>
        <v>7339.4918034691718</v>
      </c>
      <c r="P32" s="58">
        <f ca="1">IF(K32="",-1,(-($M$6-(O32/L32))/$M$6))</f>
        <v>-0.11215223650403162</v>
      </c>
      <c r="Q32" s="49"/>
      <c r="T32" s="50"/>
    </row>
    <row r="33" spans="2:20" x14ac:dyDescent="0.35">
      <c r="B33" s="39" t="s">
        <v>71</v>
      </c>
      <c r="C33" s="40"/>
      <c r="D33" s="41"/>
      <c r="E33" s="41"/>
      <c r="F33" s="41"/>
      <c r="G33" s="40" t="s">
        <v>35</v>
      </c>
      <c r="H33" s="42">
        <v>1451</v>
      </c>
      <c r="I33" s="43">
        <v>1454.6666666666667</v>
      </c>
      <c r="J33" s="48"/>
      <c r="K33" s="35"/>
      <c r="L33" s="36"/>
      <c r="M33" s="37">
        <f>IF(K33="",0,(SUMIF($G$13:$G$84,K33,$H$13:$H$84)))</f>
        <v>0</v>
      </c>
      <c r="N33" s="38">
        <f>IF(K33="",-1,(-($L$6-(M33/L33))/$L$6))</f>
        <v>-1</v>
      </c>
      <c r="O33" s="37">
        <f>IF(K33="",0,(SUMIF($G$13:$G$139,K33,$I$13:$I$136)))</f>
        <v>0</v>
      </c>
      <c r="P33" s="38">
        <f>IF(K33="",-1,(-($M$6-(O33/L33))/$M$6))</f>
        <v>-1</v>
      </c>
      <c r="Q33" s="49"/>
      <c r="T33" s="50"/>
    </row>
    <row r="34" spans="2:20" x14ac:dyDescent="0.35">
      <c r="B34" s="39" t="s">
        <v>72</v>
      </c>
      <c r="C34" s="40"/>
      <c r="D34" s="41"/>
      <c r="E34" s="41"/>
      <c r="F34" s="41"/>
      <c r="G34" s="40" t="s">
        <v>59</v>
      </c>
      <c r="H34" s="42">
        <v>2122</v>
      </c>
      <c r="I34" s="43">
        <v>2215.5151515151515</v>
      </c>
      <c r="J34" s="48"/>
      <c r="K34" s="35"/>
      <c r="L34" s="36"/>
      <c r="M34" s="37">
        <f>IF(K34="",0,(SUMIF($G$13:$G$84,K34,$H$13:$H$84)))</f>
        <v>0</v>
      </c>
      <c r="N34" s="38">
        <f>IF(K34="",-1,(-($L$6-(M34/L34))/$L$6))</f>
        <v>-1</v>
      </c>
      <c r="O34" s="37">
        <f>IF(K34="",0,(SUMIF($G$13:$G$139,K34,$I$13:$I$136)))</f>
        <v>0</v>
      </c>
      <c r="P34" s="38">
        <f>IF(K34="",-1,(-($M$6-(O34/L34))/$M$6))</f>
        <v>-1</v>
      </c>
      <c r="Q34" s="49"/>
      <c r="T34" s="50"/>
    </row>
    <row r="35" spans="2:20" x14ac:dyDescent="0.35">
      <c r="B35" s="39" t="s">
        <v>73</v>
      </c>
      <c r="C35" s="40"/>
      <c r="D35" s="41"/>
      <c r="E35" s="41"/>
      <c r="F35" s="41"/>
      <c r="G35" s="40" t="s">
        <v>59</v>
      </c>
      <c r="H35" s="42">
        <v>616</v>
      </c>
      <c r="I35" s="43">
        <v>702.43253057846607</v>
      </c>
      <c r="J35" s="48"/>
      <c r="K35" s="35"/>
      <c r="L35" s="36"/>
      <c r="M35" s="37">
        <f>IF(K35="",0,(SUMIF($G$13:$G$84,K35,$H$13:$H$84)))</f>
        <v>0</v>
      </c>
      <c r="N35" s="38">
        <f>IF(K35="",-1,(-($L$6-(M35/L35))/$L$6))</f>
        <v>-1</v>
      </c>
      <c r="O35" s="37">
        <f>IF(K35="",0,(SUMIF($G$13:$G$139,K35,$I$13:$I$136)))</f>
        <v>0</v>
      </c>
      <c r="P35" s="38">
        <f>IF(K35="",-1,(-($M$6-(O35/L35))/$M$6))</f>
        <v>-1</v>
      </c>
      <c r="Q35" s="49"/>
      <c r="T35" s="50"/>
    </row>
    <row r="36" spans="2:20" x14ac:dyDescent="0.35">
      <c r="B36" s="39" t="s">
        <v>74</v>
      </c>
      <c r="C36" s="40"/>
      <c r="D36" s="41"/>
      <c r="E36" s="41"/>
      <c r="F36" s="41"/>
      <c r="G36" s="40" t="s">
        <v>59</v>
      </c>
      <c r="H36" s="42">
        <v>315</v>
      </c>
      <c r="I36" s="43">
        <v>319.33333333333331</v>
      </c>
      <c r="J36" s="48"/>
      <c r="K36" s="35"/>
      <c r="L36" s="36"/>
      <c r="M36" s="37">
        <f>IF(K36="",0,(SUMIF($G$13:$G$84,K36,$H$13:$H$84)))</f>
        <v>0</v>
      </c>
      <c r="N36" s="38">
        <f>IF(K36="",-1,(-($L$6-(M36/L36))/$L$6))</f>
        <v>-1</v>
      </c>
      <c r="O36" s="37">
        <f>IF(K36="",0,(SUMIF($G$13:$G$139,K36,$I$13:$I$136)))</f>
        <v>0</v>
      </c>
      <c r="P36" s="38">
        <f>IF(K36="",-1,(-($M$6-(O36/L36))/$M$6))</f>
        <v>-1</v>
      </c>
      <c r="Q36" s="49"/>
      <c r="T36" s="50"/>
    </row>
    <row r="37" spans="2:20" x14ac:dyDescent="0.35">
      <c r="B37" s="39" t="s">
        <v>75</v>
      </c>
      <c r="C37" s="40"/>
      <c r="D37" s="41"/>
      <c r="E37" s="41"/>
      <c r="F37" s="41"/>
      <c r="G37" s="40" t="s">
        <v>59</v>
      </c>
      <c r="H37" s="42">
        <v>815</v>
      </c>
      <c r="I37" s="43">
        <v>824.00000000000011</v>
      </c>
      <c r="J37" s="48"/>
      <c r="K37" s="35"/>
      <c r="L37" s="36"/>
      <c r="M37" s="37">
        <f>IF(K37="",0,(SUMIF($G$13:$G$84,K37,$H$13:$H$84)))</f>
        <v>0</v>
      </c>
      <c r="N37" s="38">
        <f>IF(K37="",-1,(-($L$6-(M37/L37))/$L$6))</f>
        <v>-1</v>
      </c>
      <c r="O37" s="37">
        <f>IF(K37="",0,(SUMIF($G$13:$G$139,K37,$I$13:$I$136)))</f>
        <v>0</v>
      </c>
      <c r="P37" s="38">
        <f>IF(K37="",-1,(-($M$6-(O37/L37))/$M$6))</f>
        <v>-1</v>
      </c>
      <c r="Q37" s="49"/>
      <c r="T37" s="50"/>
    </row>
    <row r="38" spans="2:20" x14ac:dyDescent="0.35">
      <c r="B38" s="39" t="s">
        <v>76</v>
      </c>
      <c r="C38" s="40"/>
      <c r="D38" s="41"/>
      <c r="E38" s="41"/>
      <c r="F38" s="41"/>
      <c r="G38" s="40" t="s">
        <v>59</v>
      </c>
      <c r="H38" s="42">
        <v>562</v>
      </c>
      <c r="I38" s="43">
        <v>558</v>
      </c>
      <c r="J38" s="48"/>
      <c r="K38" s="35"/>
      <c r="L38" s="36"/>
      <c r="M38" s="37">
        <f>IF(K38="",0,(SUMIF($G$13:$G$84,K38,$H$13:$H$84)))</f>
        <v>0</v>
      </c>
      <c r="N38" s="38">
        <f>IF(K38="",-1,(-($L$6-(M38/L38))/$L$6))</f>
        <v>-1</v>
      </c>
      <c r="O38" s="37">
        <f>IF(K38="",0,(SUMIF($G$13:$G$139,K38,$I$13:$I$136)))</f>
        <v>0</v>
      </c>
      <c r="P38" s="38">
        <f>IF(K38="",-1,(-($M$6-(O38/L38))/$M$6))</f>
        <v>-1</v>
      </c>
      <c r="Q38" s="49"/>
      <c r="T38" s="50"/>
    </row>
    <row r="39" spans="2:20" x14ac:dyDescent="0.35">
      <c r="B39" s="39" t="s">
        <v>77</v>
      </c>
      <c r="C39" s="40"/>
      <c r="D39" s="41"/>
      <c r="E39" s="41"/>
      <c r="F39" s="41"/>
      <c r="G39" s="40" t="s">
        <v>59</v>
      </c>
      <c r="H39" s="42">
        <v>1661</v>
      </c>
      <c r="I39" s="43">
        <v>1854.561787526528</v>
      </c>
      <c r="J39" s="48"/>
      <c r="K39" s="35"/>
      <c r="L39" s="36"/>
      <c r="M39" s="37">
        <f>IF(K39="",0,(SUMIF($G$13:$G$84,K39,$H$13:$H$84)))</f>
        <v>0</v>
      </c>
      <c r="N39" s="38">
        <f>IF(K39="",-1,(-($L$6-(M39/L39))/$L$6))</f>
        <v>-1</v>
      </c>
      <c r="O39" s="37">
        <f>IF(K39="",0,(SUMIF($G$13:$G$139,K39,$I$13:$I$136)))</f>
        <v>0</v>
      </c>
      <c r="P39" s="38">
        <f>IF(K39="",-1,(-($M$6-(O39/L39))/$M$6))</f>
        <v>-1</v>
      </c>
      <c r="Q39" s="49"/>
      <c r="T39" s="50"/>
    </row>
    <row r="40" spans="2:20" x14ac:dyDescent="0.35">
      <c r="B40" s="39" t="s">
        <v>78</v>
      </c>
      <c r="C40" s="40"/>
      <c r="D40" s="41"/>
      <c r="E40" s="41"/>
      <c r="F40" s="41"/>
      <c r="G40" s="40" t="s">
        <v>59</v>
      </c>
      <c r="H40" s="42">
        <v>1477</v>
      </c>
      <c r="I40" s="43">
        <v>1544.7701446610306</v>
      </c>
      <c r="J40" s="48"/>
      <c r="K40" s="35"/>
      <c r="L40" s="36"/>
      <c r="M40" s="37">
        <f>IF(K40="",0,(SUMIF($G$13:$G$84,K40,$H$13:$H$84)))</f>
        <v>0</v>
      </c>
      <c r="N40" s="38">
        <f>IF(K40="",-1,(-($L$6-(M40/L40))/$L$6))</f>
        <v>-1</v>
      </c>
      <c r="O40" s="37">
        <f>IF(K40="",0,(SUMIF($G$13:$G$139,K40,$I$13:$I$136)))</f>
        <v>0</v>
      </c>
      <c r="P40" s="38">
        <f>IF(K40="",-1,(-($M$6-(O40/L40))/$M$6))</f>
        <v>-1</v>
      </c>
      <c r="Q40" s="49"/>
      <c r="T40" s="50"/>
    </row>
    <row r="41" spans="2:20" x14ac:dyDescent="0.35">
      <c r="B41" s="39" t="s">
        <v>79</v>
      </c>
      <c r="C41" s="40"/>
      <c r="D41" s="41"/>
      <c r="E41" s="41"/>
      <c r="F41" s="41"/>
      <c r="G41" s="40" t="s">
        <v>59</v>
      </c>
      <c r="H41" s="42">
        <v>687</v>
      </c>
      <c r="I41" s="43">
        <v>991.68327003999082</v>
      </c>
      <c r="J41" s="48"/>
      <c r="K41" s="35"/>
      <c r="L41" s="36"/>
      <c r="M41" s="37">
        <f>IF(K41="",0,(SUMIF($G$13:$G$84,K41,$H$13:$H$84)))</f>
        <v>0</v>
      </c>
      <c r="N41" s="38">
        <f>IF(K41="",-1,(-($L$6-(M41/L41))/$L$6))</f>
        <v>-1</v>
      </c>
      <c r="O41" s="37">
        <f>IF(K41="",0,(SUMIF($G$13:$G$139,K41,$I$13:$I$136)))</f>
        <v>0</v>
      </c>
      <c r="P41" s="38">
        <f>IF(K41="",-1,(-($M$6-(O41/L41))/$M$6))</f>
        <v>-1</v>
      </c>
      <c r="Q41" s="49"/>
      <c r="T41" s="50"/>
    </row>
    <row r="42" spans="2:20" x14ac:dyDescent="0.35">
      <c r="B42" s="39" t="s">
        <v>80</v>
      </c>
      <c r="C42" s="40"/>
      <c r="D42" s="41"/>
      <c r="E42" s="41"/>
      <c r="F42" s="41"/>
      <c r="G42" s="40" t="s">
        <v>55</v>
      </c>
      <c r="H42" s="42">
        <v>1056</v>
      </c>
      <c r="I42" s="43">
        <v>1061.6666666666667</v>
      </c>
      <c r="J42" s="48"/>
      <c r="K42" s="35"/>
      <c r="L42" s="36"/>
      <c r="M42" s="37">
        <f>IF(K42="",0,(SUMIF($G$13:$G$84,K42,$H$13:$H$84)))</f>
        <v>0</v>
      </c>
      <c r="N42" s="38">
        <f>IF(K42="",-1,(-($L$6-(M42/L42))/$L$6))</f>
        <v>-1</v>
      </c>
      <c r="O42" s="37">
        <f>IF(K42="",0,(SUMIF($G$13:$G$139,K42,$I$13:$I$136)))</f>
        <v>0</v>
      </c>
      <c r="P42" s="38">
        <f>IF(K42="",-1,(-($M$6-(O42/L42))/$M$6))</f>
        <v>-1</v>
      </c>
      <c r="Q42" s="49"/>
      <c r="T42" s="50"/>
    </row>
    <row r="43" spans="2:20" x14ac:dyDescent="0.35">
      <c r="B43" s="39" t="s">
        <v>81</v>
      </c>
      <c r="C43" s="40"/>
      <c r="D43" s="41"/>
      <c r="E43" s="41"/>
      <c r="F43" s="41"/>
      <c r="G43" s="40" t="s">
        <v>55</v>
      </c>
      <c r="H43" s="42">
        <v>879</v>
      </c>
      <c r="I43" s="43">
        <v>879.66666666666674</v>
      </c>
      <c r="J43" s="48"/>
      <c r="K43" s="35"/>
      <c r="L43" s="36"/>
      <c r="M43" s="37">
        <f>IF(K43="",0,(SUMIF($G$13:$G$84,K43,$H$13:$H$84)))</f>
        <v>0</v>
      </c>
      <c r="N43" s="38">
        <f>IF(K43="",-1,(-($L$6-(M43/L43))/$L$6))</f>
        <v>-1</v>
      </c>
      <c r="O43" s="37">
        <f>IF(K43="",0,(SUMIF($G$13:$G$139,K43,$I$13:$I$136)))</f>
        <v>0</v>
      </c>
      <c r="P43" s="38">
        <f>IF(K43="",-1,(-($M$6-(O43/L43))/$M$6))</f>
        <v>-1</v>
      </c>
      <c r="Q43" s="49"/>
      <c r="T43" s="50"/>
    </row>
    <row r="44" spans="2:20" x14ac:dyDescent="0.35">
      <c r="B44" s="39" t="s">
        <v>82</v>
      </c>
      <c r="C44" s="40"/>
      <c r="D44" s="41"/>
      <c r="E44" s="41"/>
      <c r="F44" s="41"/>
      <c r="G44" s="40" t="s">
        <v>55</v>
      </c>
      <c r="H44" s="42">
        <v>1206</v>
      </c>
      <c r="I44" s="43">
        <v>2066.4137137546886</v>
      </c>
      <c r="J44" s="48"/>
      <c r="K44" s="35"/>
      <c r="L44" s="36"/>
      <c r="M44" s="37">
        <f>IF(K44="",0,(SUMIF($G$13:$G$84,K44,$H$13:$H$84)))</f>
        <v>0</v>
      </c>
      <c r="N44" s="38">
        <f>IF(K44="",-1,(-($L$6-(M44/L44))/$L$6))</f>
        <v>-1</v>
      </c>
      <c r="O44" s="37">
        <f>IF(K44="",0,(SUMIF($G$13:$G$139,K44,$I$13:$I$136)))</f>
        <v>0</v>
      </c>
      <c r="P44" s="38">
        <f>IF(K44="",-1,(-($M$6-(O44/L44))/$M$6))</f>
        <v>-1</v>
      </c>
      <c r="Q44" s="49"/>
      <c r="T44" s="50"/>
    </row>
    <row r="45" spans="2:20" x14ac:dyDescent="0.35">
      <c r="B45" s="39" t="s">
        <v>83</v>
      </c>
      <c r="C45" s="40"/>
      <c r="D45" s="41"/>
      <c r="E45" s="41"/>
      <c r="F45" s="41"/>
      <c r="G45" s="40" t="s">
        <v>55</v>
      </c>
      <c r="H45" s="42">
        <v>2878</v>
      </c>
      <c r="I45" s="43">
        <v>2761.3529411764707</v>
      </c>
      <c r="J45" s="48"/>
      <c r="K45" s="35"/>
      <c r="L45" s="36"/>
      <c r="M45" s="37">
        <f>IF(K45="",0,(SUMIF($G$13:$G$84,K45,$H$13:$H$84)))</f>
        <v>0</v>
      </c>
      <c r="N45" s="38">
        <f>IF(K45="",-1,(-($L$6-(M45/L45))/$L$6))</f>
        <v>-1</v>
      </c>
      <c r="O45" s="37">
        <f>IF(K45="",0,(SUMIF($G$13:$G$139,K45,$I$13:$I$136)))</f>
        <v>0</v>
      </c>
      <c r="P45" s="38">
        <f>IF(K45="",-1,(-($M$6-(O45/L45))/$M$6))</f>
        <v>-1</v>
      </c>
      <c r="Q45" s="49"/>
      <c r="T45" s="50"/>
    </row>
    <row r="46" spans="2:20" x14ac:dyDescent="0.35">
      <c r="B46" s="39" t="s">
        <v>84</v>
      </c>
      <c r="C46" s="40"/>
      <c r="D46" s="41"/>
      <c r="E46" s="41"/>
      <c r="F46" s="41"/>
      <c r="G46" s="40" t="s">
        <v>55</v>
      </c>
      <c r="H46" s="42">
        <v>1228</v>
      </c>
      <c r="I46" s="43">
        <v>1236</v>
      </c>
      <c r="J46" s="48"/>
      <c r="K46" s="35"/>
      <c r="L46" s="36"/>
      <c r="M46" s="37">
        <f>IF(K46="",0,(SUMIF($G$13:$G$84,K46,$H$13:$H$84)))</f>
        <v>0</v>
      </c>
      <c r="N46" s="38">
        <f>IF(K46="",-1,(-($L$6-(M46/L46))/$L$6))</f>
        <v>-1</v>
      </c>
      <c r="O46" s="37">
        <f>IF(K46="",0,(SUMIF($G$13:$G$139,K46,$I$13:$I$136)))</f>
        <v>0</v>
      </c>
      <c r="P46" s="38">
        <f>IF(K46="",-1,(-($M$6-(O46/L46))/$M$6))</f>
        <v>-1</v>
      </c>
      <c r="Q46" s="49"/>
      <c r="T46" s="50"/>
    </row>
    <row r="47" spans="2:20" x14ac:dyDescent="0.35">
      <c r="B47" s="39" t="s">
        <v>85</v>
      </c>
      <c r="C47" s="40"/>
      <c r="D47" s="41"/>
      <c r="E47" s="41"/>
      <c r="F47" s="41"/>
      <c r="G47" s="40" t="s">
        <v>33</v>
      </c>
      <c r="H47" s="42">
        <v>1450</v>
      </c>
      <c r="I47" s="43">
        <v>1466.6666666666667</v>
      </c>
      <c r="J47" s="48"/>
      <c r="K47" s="35"/>
      <c r="L47" s="36"/>
      <c r="M47" s="37">
        <f>IF(K47="",0,(SUMIF($G$13:$G$84,K47,$H$13:$H$84)))</f>
        <v>0</v>
      </c>
      <c r="N47" s="38">
        <f>IF(K47="",-1,(-($L$6-(M47/L47))/$L$6))</f>
        <v>-1</v>
      </c>
      <c r="O47" s="37">
        <f>IF(K47="",0,(SUMIF($G$13:$G$139,K47,$I$13:$I$136)))</f>
        <v>0</v>
      </c>
      <c r="P47" s="38">
        <f>IF(K47="",-1,(-($M$6-(O47/L47))/$M$6))</f>
        <v>-1</v>
      </c>
      <c r="Q47" s="49"/>
      <c r="T47" s="50"/>
    </row>
    <row r="48" spans="2:20" x14ac:dyDescent="0.35">
      <c r="B48" s="39" t="s">
        <v>86</v>
      </c>
      <c r="C48" s="40"/>
      <c r="D48" s="41"/>
      <c r="E48" s="41"/>
      <c r="F48" s="41"/>
      <c r="G48" s="40" t="s">
        <v>33</v>
      </c>
      <c r="H48" s="42">
        <v>937</v>
      </c>
      <c r="I48" s="43">
        <v>919.66666666666652</v>
      </c>
      <c r="J48" s="48"/>
      <c r="K48" s="35"/>
      <c r="L48" s="36"/>
      <c r="M48" s="37">
        <f>IF(K48="",0,(SUMIF($G$13:$G$84,K48,$H$13:$H$84)))</f>
        <v>0</v>
      </c>
      <c r="N48" s="38">
        <f>IF(K48="",-1,(-($L$6-(M48/L48))/$L$6))</f>
        <v>-1</v>
      </c>
      <c r="O48" s="37">
        <f>IF(K48="",0,(SUMIF($G$13:$G$139,K48,$I$13:$I$136)))</f>
        <v>0</v>
      </c>
      <c r="P48" s="38">
        <f>IF(K48="",-1,(-($M$6-(O48/L48))/$M$6))</f>
        <v>-1</v>
      </c>
      <c r="Q48" s="49"/>
      <c r="T48" s="50"/>
    </row>
    <row r="49" spans="2:20" x14ac:dyDescent="0.35">
      <c r="B49" s="39" t="s">
        <v>87</v>
      </c>
      <c r="C49" s="40"/>
      <c r="D49" s="41"/>
      <c r="E49" s="41"/>
      <c r="F49" s="41"/>
      <c r="G49" s="40" t="s">
        <v>33</v>
      </c>
      <c r="H49" s="42">
        <v>956</v>
      </c>
      <c r="I49" s="43">
        <v>945.33333333333337</v>
      </c>
      <c r="J49" s="48"/>
      <c r="K49" s="35"/>
      <c r="L49" s="36"/>
      <c r="M49" s="37">
        <f>IF(K49="",0,(SUMIF($G$13:$G$84,K49,$H$13:$H$84)))</f>
        <v>0</v>
      </c>
      <c r="N49" s="38">
        <f>IF(K49="",-1,(-($L$6-(M49/L49))/$L$6))</f>
        <v>-1</v>
      </c>
      <c r="O49" s="37">
        <f>IF(K49="",0,(SUMIF($G$13:$G$139,K49,$I$13:$I$136)))</f>
        <v>0</v>
      </c>
      <c r="P49" s="38">
        <f>IF(K49="",-1,(-($M$6-(O49/L49))/$M$6))</f>
        <v>-1</v>
      </c>
      <c r="Q49" s="49"/>
      <c r="T49" s="50"/>
    </row>
    <row r="50" spans="2:20" x14ac:dyDescent="0.35">
      <c r="B50" s="39" t="s">
        <v>88</v>
      </c>
      <c r="C50" s="40"/>
      <c r="D50" s="41"/>
      <c r="E50" s="41"/>
      <c r="F50" s="41"/>
      <c r="G50" s="40" t="s">
        <v>33</v>
      </c>
      <c r="H50" s="42">
        <v>784</v>
      </c>
      <c r="I50" s="43">
        <v>788.33333333333348</v>
      </c>
      <c r="J50" s="48"/>
      <c r="K50" s="35"/>
      <c r="L50" s="36"/>
      <c r="M50" s="37">
        <f>IF(K50="",0,(SUMIF($G$13:$G$84,K50,$H$13:$H$84)))</f>
        <v>0</v>
      </c>
      <c r="N50" s="38">
        <f>IF(K50="",-1,(-($L$6-(M50/L50))/$L$6))</f>
        <v>-1</v>
      </c>
      <c r="O50" s="37">
        <f>IF(K50="",0,(SUMIF($G$13:$G$139,K50,$I$13:$I$136)))</f>
        <v>0</v>
      </c>
      <c r="P50" s="38">
        <f>IF(K50="",-1,(-($M$6-(O50/L50))/$M$6))</f>
        <v>-1</v>
      </c>
      <c r="Q50" s="49"/>
      <c r="T50" s="50"/>
    </row>
    <row r="51" spans="2:20" x14ac:dyDescent="0.35">
      <c r="B51" s="39" t="s">
        <v>89</v>
      </c>
      <c r="C51" s="40"/>
      <c r="D51" s="41"/>
      <c r="E51" s="41"/>
      <c r="F51" s="41"/>
      <c r="G51" s="40" t="s">
        <v>33</v>
      </c>
      <c r="H51" s="42">
        <v>1528</v>
      </c>
      <c r="I51" s="43">
        <v>1507</v>
      </c>
      <c r="J51" s="48"/>
      <c r="K51" s="35"/>
      <c r="L51" s="36"/>
      <c r="M51" s="37">
        <f>IF(K51="",0,(SUMIF($G$13:$G$84,K51,$H$13:$H$84)))</f>
        <v>0</v>
      </c>
      <c r="N51" s="38">
        <f>IF(K51="",-1,(-($L$6-(M51/L51))/$L$6))</f>
        <v>-1</v>
      </c>
      <c r="O51" s="37">
        <f>IF(K51="",0,(SUMIF($G$13:$G$139,K51,$I$13:$I$136)))</f>
        <v>0</v>
      </c>
      <c r="P51" s="38">
        <f>IF(K51="",-1,(-($M$6-(O51/L51))/$M$6))</f>
        <v>-1</v>
      </c>
      <c r="Q51" s="49"/>
      <c r="T51" s="50"/>
    </row>
    <row r="52" spans="2:20" x14ac:dyDescent="0.35">
      <c r="B52" s="39" t="s">
        <v>90</v>
      </c>
      <c r="C52" s="40"/>
      <c r="D52" s="41"/>
      <c r="E52" s="41"/>
      <c r="F52" s="41"/>
      <c r="G52" s="40" t="s">
        <v>33</v>
      </c>
      <c r="H52" s="42">
        <v>2362</v>
      </c>
      <c r="I52" s="43">
        <v>2355.3333333333335</v>
      </c>
      <c r="J52" s="48"/>
      <c r="K52" s="35"/>
      <c r="L52" s="36"/>
      <c r="M52" s="37">
        <f>IF(K52="",0,(SUMIF($G$13:$G$84,K52,$H$13:$H$84)))</f>
        <v>0</v>
      </c>
      <c r="N52" s="38">
        <f>IF(K52="",-1,(-($L$6-(M52/L52))/$L$6))</f>
        <v>-1</v>
      </c>
      <c r="O52" s="37">
        <f>IF(K52="",0,(SUMIF($G$13:$G$139,K52,$I$13:$I$136)))</f>
        <v>0</v>
      </c>
      <c r="P52" s="38">
        <f>IF(K52="",-1,(-($M$6-(O52/L52))/$M$6))</f>
        <v>-1</v>
      </c>
      <c r="Q52" s="49"/>
      <c r="T52" s="50"/>
    </row>
    <row r="53" spans="2:20" x14ac:dyDescent="0.35">
      <c r="B53" s="39" t="s">
        <v>91</v>
      </c>
      <c r="C53" s="40"/>
      <c r="D53" s="41"/>
      <c r="E53" s="41"/>
      <c r="F53" s="41"/>
      <c r="G53" s="40" t="s">
        <v>67</v>
      </c>
      <c r="H53" s="42">
        <v>1499</v>
      </c>
      <c r="I53" s="43">
        <v>1502.6362308254202</v>
      </c>
      <c r="J53" s="48"/>
      <c r="K53" s="35"/>
      <c r="L53" s="36"/>
      <c r="M53" s="37">
        <f>IF(K53="",0,(SUMIF($G$13:$G$84,K53,$H$13:$H$84)))</f>
        <v>0</v>
      </c>
      <c r="N53" s="38">
        <f>IF(K53="",-1,(-($L$6-(M53/L53))/$L$6))</f>
        <v>-1</v>
      </c>
      <c r="O53" s="37">
        <f>IF(K53="",0,(SUMIF($G$13:$G$139,K53,$I$13:$I$136)))</f>
        <v>0</v>
      </c>
      <c r="P53" s="38">
        <f>IF(K53="",-1,(-($M$6-(O53/L53))/$M$6))</f>
        <v>-1</v>
      </c>
      <c r="Q53" s="49"/>
      <c r="T53" s="50"/>
    </row>
    <row r="54" spans="2:20" x14ac:dyDescent="0.35">
      <c r="B54" s="39" t="s">
        <v>92</v>
      </c>
      <c r="C54" s="40"/>
      <c r="D54" s="41"/>
      <c r="E54" s="41"/>
      <c r="F54" s="41"/>
      <c r="G54" s="40" t="s">
        <v>67</v>
      </c>
      <c r="H54" s="42">
        <v>1059</v>
      </c>
      <c r="I54" s="43">
        <v>1047.3333333333333</v>
      </c>
      <c r="J54" s="48"/>
      <c r="K54" s="35"/>
      <c r="L54" s="36"/>
      <c r="M54" s="37">
        <f>IF(K54="",0,(SUMIF($G$13:$G$84,K54,$H$13:$H$84)))</f>
        <v>0</v>
      </c>
      <c r="N54" s="38">
        <f>IF(K54="",-1,(-($L$6-(M54/L54))/$L$6))</f>
        <v>-1</v>
      </c>
      <c r="O54" s="37">
        <f>IF(K54="",0,(SUMIF($G$13:$G$139,K54,$I$13:$I$136)))</f>
        <v>0</v>
      </c>
      <c r="P54" s="38">
        <f>IF(K54="",-1,(-($M$6-(O54/L54))/$M$6))</f>
        <v>-1</v>
      </c>
      <c r="Q54" s="49"/>
      <c r="T54" s="50"/>
    </row>
    <row r="55" spans="2:20" x14ac:dyDescent="0.35">
      <c r="B55" s="39" t="s">
        <v>93</v>
      </c>
      <c r="C55" s="40"/>
      <c r="D55" s="41"/>
      <c r="E55" s="41"/>
      <c r="F55" s="41"/>
      <c r="G55" s="40" t="s">
        <v>67</v>
      </c>
      <c r="H55" s="42">
        <v>2833</v>
      </c>
      <c r="I55" s="43">
        <v>2775.6666666666665</v>
      </c>
      <c r="J55" s="48"/>
      <c r="K55" s="35"/>
      <c r="L55" s="36"/>
      <c r="M55" s="37">
        <f>IF(K55="",0,(SUMIF($G$13:$G$84,K55,$H$13:$H$84)))</f>
        <v>0</v>
      </c>
      <c r="N55" s="38">
        <f>IF(K55="",-1,(-($L$6-(M55/L55))/$L$6))</f>
        <v>-1</v>
      </c>
      <c r="O55" s="37">
        <f>IF(K55="",0,(SUMIF($G$13:$G$139,K55,$I$13:$I$136)))</f>
        <v>0</v>
      </c>
      <c r="P55" s="38">
        <f>IF(K55="",-1,(-($M$6-(O55/L55))/$M$6))</f>
        <v>-1</v>
      </c>
      <c r="Q55" s="49"/>
      <c r="T55" s="50"/>
    </row>
    <row r="56" spans="2:20" x14ac:dyDescent="0.35">
      <c r="B56" s="39" t="s">
        <v>94</v>
      </c>
      <c r="C56" s="40"/>
      <c r="D56" s="41"/>
      <c r="E56" s="41"/>
      <c r="F56" s="41"/>
      <c r="G56" s="40" t="s">
        <v>67</v>
      </c>
      <c r="H56" s="42">
        <v>1057</v>
      </c>
      <c r="I56" s="43">
        <v>1054</v>
      </c>
      <c r="J56" s="48"/>
      <c r="K56" s="35"/>
      <c r="L56" s="36"/>
      <c r="M56" s="37">
        <f>IF(K56="",0,(SUMIF($G$13:$G$84,K56,$H$13:$H$84)))</f>
        <v>0</v>
      </c>
      <c r="N56" s="38">
        <f>IF(K56="",-1,(-($L$6-(M56/L56))/$L$6))</f>
        <v>-1</v>
      </c>
      <c r="O56" s="37">
        <f>IF(K56="",0,(SUMIF($G$13:$G$139,K56,$I$13:$I$136)))</f>
        <v>0</v>
      </c>
      <c r="P56" s="38">
        <f>IF(K56="",-1,(-($M$6-(O56/L56))/$M$6))</f>
        <v>-1</v>
      </c>
      <c r="Q56" s="49"/>
      <c r="T56" s="50"/>
    </row>
    <row r="57" spans="2:20" x14ac:dyDescent="0.35">
      <c r="B57" s="39" t="s">
        <v>95</v>
      </c>
      <c r="C57" s="40"/>
      <c r="D57" s="41"/>
      <c r="E57" s="41"/>
      <c r="F57" s="41"/>
      <c r="G57" s="40" t="s">
        <v>67</v>
      </c>
      <c r="H57" s="42">
        <v>1253</v>
      </c>
      <c r="I57" s="43">
        <v>1238.3333333333333</v>
      </c>
      <c r="J57" s="48"/>
      <c r="K57" s="35"/>
      <c r="L57" s="36"/>
      <c r="M57" s="37">
        <f>IF(K57="",0,(SUMIF($G$13:$G$84,K57,$H$13:$H$84)))</f>
        <v>0</v>
      </c>
      <c r="N57" s="38">
        <f>IF(K57="",-1,(-($L$6-(M57/L57))/$L$6))</f>
        <v>-1</v>
      </c>
      <c r="O57" s="37">
        <f>IF(K57="",0,(SUMIF($G$13:$G$139,K57,$I$13:$I$136)))</f>
        <v>0</v>
      </c>
      <c r="P57" s="38">
        <f>IF(K57="",-1,(-($M$6-(O57/L57))/$M$6))</f>
        <v>-1</v>
      </c>
      <c r="Q57" s="49"/>
      <c r="T57" s="50"/>
    </row>
    <row r="58" spans="2:20" x14ac:dyDescent="0.35">
      <c r="B58" s="39" t="s">
        <v>96</v>
      </c>
      <c r="C58" s="40"/>
      <c r="D58" s="41"/>
      <c r="E58" s="41"/>
      <c r="F58" s="41"/>
      <c r="G58" s="40" t="s">
        <v>45</v>
      </c>
      <c r="H58" s="42">
        <v>1325</v>
      </c>
      <c r="I58" s="43">
        <v>1315</v>
      </c>
      <c r="J58" s="48"/>
      <c r="K58" s="35"/>
      <c r="L58" s="36"/>
      <c r="M58" s="37">
        <f>IF(K58="",0,(SUMIF($G$13:$G$84,K58,$H$13:$H$84)))</f>
        <v>0</v>
      </c>
      <c r="N58" s="38">
        <f>IF(K58="",-1,(-($L$6-(M58/L58))/$L$6))</f>
        <v>-1</v>
      </c>
      <c r="O58" s="37">
        <f>IF(K58="",0,(SUMIF($G$13:$G$139,K58,$I$13:$I$136)))</f>
        <v>0</v>
      </c>
      <c r="P58" s="38">
        <f>IF(K58="",-1,(-($M$6-(O58/L58))/$M$6))</f>
        <v>-1</v>
      </c>
      <c r="Q58" s="49"/>
      <c r="T58" s="50"/>
    </row>
    <row r="59" spans="2:20" x14ac:dyDescent="0.35">
      <c r="B59" s="39" t="s">
        <v>97</v>
      </c>
      <c r="C59" s="40"/>
      <c r="D59" s="41"/>
      <c r="E59" s="41"/>
      <c r="F59" s="41"/>
      <c r="G59" s="40" t="s">
        <v>45</v>
      </c>
      <c r="H59" s="42">
        <v>2201</v>
      </c>
      <c r="I59" s="43">
        <v>2190.3333333333335</v>
      </c>
      <c r="J59" s="48"/>
      <c r="K59" s="35"/>
      <c r="L59" s="36"/>
      <c r="M59" s="37">
        <f>IF(K59="",0,(SUMIF($G$13:$G$84,K59,$H$13:$H$84)))</f>
        <v>0</v>
      </c>
      <c r="N59" s="38">
        <f>IF(K59="",-1,(-($L$6-(M59/L59))/$L$6))</f>
        <v>-1</v>
      </c>
      <c r="O59" s="37">
        <f>IF(K59="",0,(SUMIF($G$13:$G$139,K59,$I$13:$I$136)))</f>
        <v>0</v>
      </c>
      <c r="P59" s="38">
        <f>IF(K59="",-1,(-($M$6-(O59/L59))/$M$6))</f>
        <v>-1</v>
      </c>
      <c r="Q59" s="49"/>
      <c r="T59" s="50"/>
    </row>
    <row r="60" spans="2:20" x14ac:dyDescent="0.35">
      <c r="B60" s="39" t="s">
        <v>98</v>
      </c>
      <c r="C60" s="40"/>
      <c r="D60" s="41"/>
      <c r="E60" s="41"/>
      <c r="F60" s="41"/>
      <c r="G60" s="40" t="s">
        <v>45</v>
      </c>
      <c r="H60" s="42">
        <v>2364</v>
      </c>
      <c r="I60" s="43">
        <v>2320.3333333333335</v>
      </c>
      <c r="J60" s="48"/>
      <c r="K60" s="35"/>
      <c r="L60" s="36"/>
      <c r="M60" s="37">
        <f>IF(K60="",0,(SUMIF($G$13:$G$84,K60,$H$13:$H$84)))</f>
        <v>0</v>
      </c>
      <c r="N60" s="38">
        <f>IF(K60="",-1,(-($L$6-(M60/L60))/$L$6))</f>
        <v>-1</v>
      </c>
      <c r="O60" s="37">
        <f>IF(K60="",0,(SUMIF($G$13:$G$139,K60,$I$13:$I$136)))</f>
        <v>0</v>
      </c>
      <c r="P60" s="38">
        <f>IF(K60="",-1,(-($M$6-(O60/L60))/$M$6))</f>
        <v>-1</v>
      </c>
      <c r="Q60" s="49"/>
      <c r="T60" s="50"/>
    </row>
    <row r="61" spans="2:20" x14ac:dyDescent="0.35">
      <c r="B61" s="39" t="s">
        <v>99</v>
      </c>
      <c r="C61" s="40"/>
      <c r="D61" s="41"/>
      <c r="E61" s="41"/>
      <c r="F61" s="41"/>
      <c r="G61" s="40" t="s">
        <v>45</v>
      </c>
      <c r="H61" s="42">
        <v>1423</v>
      </c>
      <c r="I61" s="43">
        <v>1405.6666666666667</v>
      </c>
      <c r="J61" s="48"/>
      <c r="K61" s="35"/>
      <c r="L61" s="36"/>
      <c r="M61" s="37">
        <f>IF(K61="",0,(SUMIF($G$13:$G$84,K61,$H$13:$H$84)))</f>
        <v>0</v>
      </c>
      <c r="N61" s="38">
        <f>IF(K61="",-1,(-($L$6-(M61/L61))/$L$6))</f>
        <v>-1</v>
      </c>
      <c r="O61" s="37">
        <f>IF(K61="",0,(SUMIF($G$13:$G$139,K61,$I$13:$I$136)))</f>
        <v>0</v>
      </c>
      <c r="P61" s="38">
        <f>IF(K61="",-1,(-($M$6-(O61/L61))/$M$6))</f>
        <v>-1</v>
      </c>
      <c r="Q61" s="49"/>
      <c r="T61" s="50"/>
    </row>
    <row r="62" spans="2:20" x14ac:dyDescent="0.35">
      <c r="B62" s="39" t="s">
        <v>100</v>
      </c>
      <c r="C62" s="40"/>
      <c r="D62" s="41"/>
      <c r="E62" s="41"/>
      <c r="F62" s="41"/>
      <c r="G62" s="40" t="s">
        <v>45</v>
      </c>
      <c r="H62" s="42">
        <v>635</v>
      </c>
      <c r="I62" s="43">
        <v>637.66666666666663</v>
      </c>
      <c r="J62" s="48"/>
      <c r="K62" s="35"/>
      <c r="L62" s="36"/>
      <c r="M62" s="37">
        <f>IF(K62="",0,(SUMIF($G$13:$G$84,K62,$H$13:$H$84)))</f>
        <v>0</v>
      </c>
      <c r="N62" s="38">
        <f>IF(K62="",-1,(-($L$6-(M62/L62))/$L$6))</f>
        <v>-1</v>
      </c>
      <c r="O62" s="37">
        <f>IF(K62="",0,(SUMIF($G$13:$G$139,K62,$I$13:$I$136)))</f>
        <v>0</v>
      </c>
      <c r="P62" s="38">
        <f>IF(K62="",-1,(-($M$6-(O62/L62))/$M$6))</f>
        <v>-1</v>
      </c>
      <c r="Q62" s="49"/>
      <c r="T62" s="50"/>
    </row>
    <row r="63" spans="2:20" x14ac:dyDescent="0.35">
      <c r="B63" s="39" t="s">
        <v>101</v>
      </c>
      <c r="C63" s="40"/>
      <c r="D63" s="41"/>
      <c r="E63" s="41"/>
      <c r="F63" s="41"/>
      <c r="G63" s="40" t="s">
        <v>65</v>
      </c>
      <c r="H63" s="42">
        <v>2121</v>
      </c>
      <c r="I63" s="43">
        <v>2131.2588996763752</v>
      </c>
      <c r="J63" s="48"/>
      <c r="K63" s="35"/>
      <c r="L63" s="36"/>
      <c r="M63" s="37">
        <f>IF(K63="",0,(SUMIF($G$13:$G$84,K63,$H$13:$H$84)))</f>
        <v>0</v>
      </c>
      <c r="N63" s="38">
        <f>IF(K63="",-1,(-($L$6-(M63/L63))/$L$6))</f>
        <v>-1</v>
      </c>
      <c r="O63" s="37">
        <f>IF(K63="",0,(SUMIF($G$13:$G$139,K63,$I$13:$I$136)))</f>
        <v>0</v>
      </c>
      <c r="P63" s="38">
        <f>IF(K63="",-1,(-($M$6-(O63/L63))/$M$6))</f>
        <v>-1</v>
      </c>
      <c r="Q63" s="49"/>
      <c r="T63" s="50"/>
    </row>
    <row r="64" spans="2:20" x14ac:dyDescent="0.35">
      <c r="B64" s="39" t="s">
        <v>102</v>
      </c>
      <c r="C64" s="40"/>
      <c r="D64" s="41"/>
      <c r="E64" s="41"/>
      <c r="F64" s="41"/>
      <c r="G64" s="40" t="s">
        <v>65</v>
      </c>
      <c r="H64" s="42">
        <v>1968</v>
      </c>
      <c r="I64" s="43">
        <v>1945.2716999648394</v>
      </c>
      <c r="J64" s="48"/>
      <c r="K64" s="35"/>
      <c r="L64" s="36"/>
      <c r="M64" s="37">
        <f>IF(K64="",0,(SUMIF($G$13:$G$84,K64,$H$13:$H$84)))</f>
        <v>0</v>
      </c>
      <c r="N64" s="38">
        <f>IF(K64="",-1,(-($L$6-(M64/L64))/$L$6))</f>
        <v>-1</v>
      </c>
      <c r="O64" s="37">
        <f>IF(K64="",0,(SUMIF($G$13:$G$139,K64,$I$13:$I$136)))</f>
        <v>0</v>
      </c>
      <c r="P64" s="38">
        <f>IF(K64="",-1,(-($M$6-(O64/L64))/$M$6))</f>
        <v>-1</v>
      </c>
      <c r="Q64" s="49"/>
      <c r="T64" s="50"/>
    </row>
    <row r="65" spans="2:20" x14ac:dyDescent="0.35">
      <c r="B65" s="39" t="s">
        <v>103</v>
      </c>
      <c r="C65" s="40"/>
      <c r="D65" s="41"/>
      <c r="E65" s="41"/>
      <c r="F65" s="41"/>
      <c r="G65" s="40" t="s">
        <v>65</v>
      </c>
      <c r="H65" s="42">
        <v>1457</v>
      </c>
      <c r="I65" s="43">
        <v>1567.7293150305829</v>
      </c>
      <c r="J65" s="48"/>
      <c r="K65" s="35"/>
      <c r="L65" s="36"/>
      <c r="M65" s="37">
        <f>IF(K65="",0,(SUMIF($G$13:$G$84,K65,$H$13:$H$84)))</f>
        <v>0</v>
      </c>
      <c r="N65" s="38">
        <f>IF(K65="",-1,(-($L$6-(M65/L65))/$L$6))</f>
        <v>-1</v>
      </c>
      <c r="O65" s="37">
        <f>IF(K65="",0,(SUMIF($G$13:$G$139,K65,$I$13:$I$136)))</f>
        <v>0</v>
      </c>
      <c r="P65" s="38">
        <f>IF(K65="",-1,(-($M$6-(O65/L65))/$M$6))</f>
        <v>-1</v>
      </c>
      <c r="Q65" s="49"/>
      <c r="T65" s="50"/>
    </row>
    <row r="66" spans="2:20" x14ac:dyDescent="0.35">
      <c r="B66" s="39" t="s">
        <v>104</v>
      </c>
      <c r="C66" s="40"/>
      <c r="D66" s="41"/>
      <c r="E66" s="41"/>
      <c r="F66" s="41"/>
      <c r="G66" s="40" t="s">
        <v>65</v>
      </c>
      <c r="H66" s="42">
        <v>1575</v>
      </c>
      <c r="I66" s="43">
        <v>1571</v>
      </c>
      <c r="J66" s="48"/>
      <c r="K66" s="35"/>
      <c r="L66" s="36"/>
      <c r="M66" s="37">
        <f>IF(K66="",0,(SUMIF($G$13:$G$84,K66,$H$13:$H$84)))</f>
        <v>0</v>
      </c>
      <c r="N66" s="38">
        <f>IF(K66="",-1,(-($L$6-(M66/L66))/$L$6))</f>
        <v>-1</v>
      </c>
      <c r="O66" s="37">
        <f>IF(K66="",0,(SUMIF($G$13:$G$139,K66,$I$13:$I$136)))</f>
        <v>0</v>
      </c>
      <c r="P66" s="38">
        <f>IF(K66="",-1,(-($M$6-(O66/L66))/$M$6))</f>
        <v>-1</v>
      </c>
      <c r="Q66" s="49"/>
      <c r="T66" s="50"/>
    </row>
    <row r="67" spans="2:20" x14ac:dyDescent="0.35">
      <c r="B67" s="39" t="s">
        <v>105</v>
      </c>
      <c r="C67" s="40"/>
      <c r="D67" s="41"/>
      <c r="E67" s="41"/>
      <c r="F67" s="41"/>
      <c r="G67" s="40" t="s">
        <v>65</v>
      </c>
      <c r="H67" s="42">
        <v>1666</v>
      </c>
      <c r="I67" s="43">
        <v>1663</v>
      </c>
      <c r="J67" s="48"/>
      <c r="K67" s="35"/>
      <c r="L67" s="36"/>
      <c r="M67" s="37">
        <f>IF(K67="",0,(SUMIF($G$13:$G$84,K67,$H$13:$H$84)))</f>
        <v>0</v>
      </c>
      <c r="N67" s="38">
        <f>IF(K67="",-1,(-($L$6-(M67/L67))/$L$6))</f>
        <v>-1</v>
      </c>
      <c r="O67" s="37">
        <f>IF(K67="",0,(SUMIF($G$13:$G$139,K67,$I$13:$I$136)))</f>
        <v>0</v>
      </c>
      <c r="P67" s="38">
        <f>IF(K67="",-1,(-($M$6-(O67/L67))/$M$6))</f>
        <v>-1</v>
      </c>
      <c r="Q67" s="49"/>
      <c r="T67" s="50"/>
    </row>
    <row r="68" spans="2:20" x14ac:dyDescent="0.35">
      <c r="B68" s="39" t="s">
        <v>106</v>
      </c>
      <c r="C68" s="40"/>
      <c r="D68" s="41"/>
      <c r="E68" s="41"/>
      <c r="F68" s="41"/>
      <c r="G68" s="40" t="s">
        <v>65</v>
      </c>
      <c r="H68" s="42">
        <v>1259</v>
      </c>
      <c r="I68" s="43">
        <v>1385.1206369772622</v>
      </c>
      <c r="J68" s="48"/>
      <c r="K68" s="35"/>
      <c r="L68" s="36"/>
      <c r="M68" s="37">
        <f>IF(K68="",0,(SUMIF($G$13:$G$84,K68,$H$13:$H$84)))</f>
        <v>0</v>
      </c>
      <c r="N68" s="38">
        <f>IF(K68="",-1,(-($L$6-(M68/L68))/$L$6))</f>
        <v>-1</v>
      </c>
      <c r="O68" s="37">
        <f>IF(K68="",0,(SUMIF($G$13:$G$139,K68,$I$13:$I$136)))</f>
        <v>0</v>
      </c>
      <c r="P68" s="38">
        <f>IF(K68="",-1,(-($M$6-(O68/L68))/$M$6))</f>
        <v>-1</v>
      </c>
      <c r="Q68" s="49"/>
      <c r="T68" s="50"/>
    </row>
    <row r="69" spans="2:20" x14ac:dyDescent="0.35">
      <c r="B69" s="39" t="s">
        <v>107</v>
      </c>
      <c r="C69" s="40"/>
      <c r="D69" s="41"/>
      <c r="E69" s="41"/>
      <c r="F69" s="41"/>
      <c r="G69" s="40" t="s">
        <v>39</v>
      </c>
      <c r="H69" s="42">
        <v>2206</v>
      </c>
      <c r="I69" s="43">
        <v>2213.3333333333335</v>
      </c>
      <c r="J69" s="48"/>
      <c r="K69" s="35"/>
      <c r="L69" s="36"/>
      <c r="M69" s="37">
        <f>IF(K69="",0,(SUMIF($G$13:$G$84,K69,$H$13:$H$84)))</f>
        <v>0</v>
      </c>
      <c r="N69" s="38">
        <f>IF(K69="",-1,(-($L$6-(M69/L69))/$L$6))</f>
        <v>-1</v>
      </c>
      <c r="O69" s="37">
        <f>IF(K69="",0,(SUMIF($G$13:$G$139,K69,$I$13:$I$136)))</f>
        <v>0</v>
      </c>
      <c r="P69" s="38">
        <f>IF(K69="",-1,(-($M$6-(O69/L69))/$M$6))</f>
        <v>-1</v>
      </c>
      <c r="Q69" s="49"/>
      <c r="T69" s="50"/>
    </row>
    <row r="70" spans="2:20" x14ac:dyDescent="0.35">
      <c r="B70" s="39" t="s">
        <v>108</v>
      </c>
      <c r="C70" s="40"/>
      <c r="D70" s="41"/>
      <c r="E70" s="41"/>
      <c r="F70" s="41"/>
      <c r="G70" s="40" t="s">
        <v>39</v>
      </c>
      <c r="H70" s="42">
        <v>664</v>
      </c>
      <c r="I70" s="43">
        <v>1027.4842117303028</v>
      </c>
      <c r="J70" s="48"/>
      <c r="K70" s="35"/>
      <c r="L70" s="36"/>
      <c r="M70" s="37">
        <f>IF(K70="",0,(SUMIF($G$13:$G$84,K70,$H$13:$H$84)))</f>
        <v>0</v>
      </c>
      <c r="N70" s="38">
        <f>IF(K70="",-1,(-($L$6-(M70/L70))/$L$6))</f>
        <v>-1</v>
      </c>
      <c r="O70" s="37">
        <f>IF(K70="",0,(SUMIF($G$13:$G$139,K70,$I$13:$I$136)))</f>
        <v>0</v>
      </c>
      <c r="P70" s="38">
        <f>IF(K70="",-1,(-($M$6-(O70/L70))/$M$6))</f>
        <v>-1</v>
      </c>
      <c r="Q70" s="49"/>
      <c r="T70" s="50"/>
    </row>
    <row r="71" spans="2:20" x14ac:dyDescent="0.35">
      <c r="B71" s="39" t="s">
        <v>109</v>
      </c>
      <c r="C71" s="40"/>
      <c r="D71" s="41"/>
      <c r="E71" s="41"/>
      <c r="F71" s="41"/>
      <c r="G71" s="40" t="s">
        <v>39</v>
      </c>
      <c r="H71" s="42">
        <v>1832</v>
      </c>
      <c r="I71" s="43">
        <v>1804.666666666667</v>
      </c>
      <c r="J71" s="48"/>
      <c r="K71" s="35"/>
      <c r="L71" s="36"/>
      <c r="M71" s="37">
        <f>IF(K71="",0,(SUMIF($G$13:$G$84,K71,$H$13:$H$84)))</f>
        <v>0</v>
      </c>
      <c r="N71" s="38">
        <f>IF(K71="",-1,(-($L$6-(M71/L71))/$L$6))</f>
        <v>-1</v>
      </c>
      <c r="O71" s="37">
        <f>IF(K71="",0,(SUMIF($G$13:$G$139,K71,$I$13:$I$136)))</f>
        <v>0</v>
      </c>
      <c r="P71" s="38">
        <f>IF(K71="",-1,(-($M$6-(O71/L71))/$M$6))</f>
        <v>-1</v>
      </c>
      <c r="Q71" s="49"/>
      <c r="T71" s="50"/>
    </row>
    <row r="72" spans="2:20" x14ac:dyDescent="0.35">
      <c r="B72" s="39" t="s">
        <v>110</v>
      </c>
      <c r="C72" s="40"/>
      <c r="D72" s="41"/>
      <c r="E72" s="41"/>
      <c r="F72" s="41"/>
      <c r="G72" s="40" t="s">
        <v>39</v>
      </c>
      <c r="H72" s="42">
        <v>1312</v>
      </c>
      <c r="I72" s="43">
        <v>1263.6666666666667</v>
      </c>
      <c r="J72" s="48"/>
      <c r="K72" s="35"/>
      <c r="L72" s="36"/>
      <c r="M72" s="37">
        <f>IF(K72="",0,(SUMIF($G$13:$G$84,K72,$H$13:$H$84)))</f>
        <v>0</v>
      </c>
      <c r="N72" s="38">
        <f>IF(K72="",-1,(-($L$6-(M72/L72))/$L$6))</f>
        <v>-1</v>
      </c>
      <c r="O72" s="37">
        <f>IF(K72="",0,(SUMIF($G$13:$G$139,K72,$I$13:$I$136)))</f>
        <v>0</v>
      </c>
      <c r="P72" s="38">
        <f>IF(K72="",-1,(-($M$6-(O72/L72))/$M$6))</f>
        <v>-1</v>
      </c>
      <c r="Q72" s="49"/>
      <c r="T72" s="50"/>
    </row>
    <row r="73" spans="2:20" x14ac:dyDescent="0.35">
      <c r="B73" s="39" t="s">
        <v>111</v>
      </c>
      <c r="C73" s="40"/>
      <c r="D73" s="41"/>
      <c r="E73" s="41"/>
      <c r="F73" s="41"/>
      <c r="G73" s="40" t="s">
        <v>39</v>
      </c>
      <c r="H73" s="42">
        <v>624</v>
      </c>
      <c r="I73" s="43">
        <v>623.66666666666663</v>
      </c>
      <c r="J73" s="48"/>
      <c r="K73" s="35"/>
      <c r="L73" s="36"/>
      <c r="M73" s="37">
        <f>IF(K73="",0,(SUMIF($G$13:$G$84,K73,$H$13:$H$84)))</f>
        <v>0</v>
      </c>
      <c r="N73" s="38">
        <f>IF(K73="",-1,(-($L$6-(M73/L73))/$L$6))</f>
        <v>-1</v>
      </c>
      <c r="O73" s="37">
        <f>IF(K73="",0,(SUMIF($G$13:$G$139,K73,$I$13:$I$136)))</f>
        <v>0</v>
      </c>
      <c r="P73" s="38">
        <f>IF(K73="",-1,(-($M$6-(O73/L73))/$M$6))</f>
        <v>-1</v>
      </c>
      <c r="Q73" s="49"/>
      <c r="T73" s="50"/>
    </row>
    <row r="74" spans="2:20" x14ac:dyDescent="0.35">
      <c r="B74" s="39" t="s">
        <v>112</v>
      </c>
      <c r="C74" s="40"/>
      <c r="D74" s="41"/>
      <c r="E74" s="41"/>
      <c r="F74" s="41"/>
      <c r="G74" s="40" t="s">
        <v>39</v>
      </c>
      <c r="H74" s="42">
        <v>1233</v>
      </c>
      <c r="I74" s="43">
        <v>1213</v>
      </c>
      <c r="J74" s="48"/>
      <c r="K74" s="35"/>
      <c r="L74" s="36"/>
      <c r="M74" s="37">
        <f>IF(K74="",0,(SUMIF($G$13:$G$84,K74,$H$13:$H$84)))</f>
        <v>0</v>
      </c>
      <c r="N74" s="38">
        <f>IF(K74="",-1,(-($L$6-(M74/L74))/$L$6))</f>
        <v>-1</v>
      </c>
      <c r="O74" s="37">
        <f>IF(K74="",0,(SUMIF($G$13:$G$139,K74,$I$13:$I$136)))</f>
        <v>0</v>
      </c>
      <c r="P74" s="38">
        <f>IF(K74="",-1,(-($M$6-(O74/L74))/$M$6))</f>
        <v>-1</v>
      </c>
      <c r="Q74" s="49"/>
      <c r="T74" s="50"/>
    </row>
    <row r="75" spans="2:20" x14ac:dyDescent="0.35">
      <c r="B75" s="39" t="s">
        <v>113</v>
      </c>
      <c r="C75" s="40"/>
      <c r="D75" s="41"/>
      <c r="E75" s="41"/>
      <c r="F75" s="41"/>
      <c r="G75" s="59" t="s">
        <v>41</v>
      </c>
      <c r="H75" s="42">
        <v>806</v>
      </c>
      <c r="I75" s="43">
        <v>803</v>
      </c>
      <c r="J75" s="48"/>
      <c r="K75" s="35"/>
      <c r="L75" s="36"/>
      <c r="M75" s="37">
        <f>IF(K75="",0,(SUMIF($G$13:$G$84,K75,$H$13:$H$84)))</f>
        <v>0</v>
      </c>
      <c r="N75" s="38">
        <f>IF(K75="",-1,(-($L$6-(M75/L75))/$L$6))</f>
        <v>-1</v>
      </c>
      <c r="O75" s="37">
        <f>IF(K75="",0,(SUMIF($G$13:$G$139,K75,$I$13:$I$136)))</f>
        <v>0</v>
      </c>
      <c r="P75" s="38">
        <f>IF(K75="",-1,(-($M$6-(O75/L75))/$M$6))</f>
        <v>-1</v>
      </c>
      <c r="Q75" s="49"/>
      <c r="T75" s="50"/>
    </row>
    <row r="76" spans="2:20" x14ac:dyDescent="0.35">
      <c r="B76" s="39" t="s">
        <v>114</v>
      </c>
      <c r="C76" s="40"/>
      <c r="D76" s="41"/>
      <c r="E76" s="41"/>
      <c r="F76" s="41"/>
      <c r="G76" s="59" t="s">
        <v>41</v>
      </c>
      <c r="H76" s="42">
        <v>1411</v>
      </c>
      <c r="I76" s="43">
        <v>1442.3333333333333</v>
      </c>
      <c r="J76" s="48"/>
      <c r="K76" s="35"/>
      <c r="L76" s="36"/>
      <c r="M76" s="37">
        <f>IF(K76="",0,(SUMIF($G$13:$G$84,K76,$H$13:$H$84)))</f>
        <v>0</v>
      </c>
      <c r="N76" s="38">
        <f>IF(K76="",-1,(-($L$6-(M76/L76))/$L$6))</f>
        <v>-1</v>
      </c>
      <c r="O76" s="37">
        <f>IF(K76="",0,(SUMIF($G$13:$G$139,K76,$I$13:$I$136)))</f>
        <v>0</v>
      </c>
      <c r="P76" s="38">
        <f>IF(K76="",-1,(-($M$6-(O76/L76))/$M$6))</f>
        <v>-1</v>
      </c>
      <c r="Q76" s="49"/>
      <c r="T76" s="50"/>
    </row>
    <row r="77" spans="2:20" x14ac:dyDescent="0.35">
      <c r="B77" s="39" t="s">
        <v>115</v>
      </c>
      <c r="C77" s="40"/>
      <c r="D77" s="41"/>
      <c r="E77" s="41"/>
      <c r="F77" s="41"/>
      <c r="G77" s="59" t="s">
        <v>41</v>
      </c>
      <c r="H77" s="42">
        <v>830</v>
      </c>
      <c r="I77" s="43">
        <v>3099.9308856944799</v>
      </c>
      <c r="J77" s="48"/>
      <c r="K77" s="35"/>
      <c r="L77" s="36"/>
      <c r="M77" s="37">
        <f>IF(K77="",0,(SUMIF($G$13:$G$84,K77,$H$13:$H$84)))</f>
        <v>0</v>
      </c>
      <c r="N77" s="38">
        <f>IF(K77="",-1,(-($L$6-(M77/L77))/$L$6))</f>
        <v>-1</v>
      </c>
      <c r="O77" s="37">
        <f>IF(K77="",0,(SUMIF($G$13:$G$139,K77,$I$13:$I$136)))</f>
        <v>0</v>
      </c>
      <c r="P77" s="38">
        <f>IF(K77="",-1,(-($M$6-(O77/L77))/$M$6))</f>
        <v>-1</v>
      </c>
      <c r="Q77" s="49"/>
      <c r="T77" s="50"/>
    </row>
    <row r="78" spans="2:20" x14ac:dyDescent="0.35">
      <c r="B78" s="64" t="s">
        <v>116</v>
      </c>
      <c r="C78" s="40"/>
      <c r="D78" s="41"/>
      <c r="E78" s="41"/>
      <c r="F78" s="41"/>
      <c r="G78" s="59" t="s">
        <v>41</v>
      </c>
      <c r="H78" s="42">
        <v>2962</v>
      </c>
      <c r="I78" s="43">
        <v>3111.2408445574133</v>
      </c>
      <c r="J78" s="48"/>
      <c r="K78" s="35"/>
      <c r="L78" s="36"/>
      <c r="M78" s="37">
        <f>IF(K78="",0,(SUMIF($G$13:$G$84,K78,$H$13:$H$84)))</f>
        <v>0</v>
      </c>
      <c r="N78" s="38">
        <f>IF(K78="",-1,(-($L$6-(M78/L78))/$L$6))</f>
        <v>-1</v>
      </c>
      <c r="O78" s="37">
        <f>IF(K78="",0,(SUMIF($G$13:$G$139,K78,$I$13:$I$136)))</f>
        <v>0</v>
      </c>
      <c r="P78" s="38">
        <f>IF(K78="",-1,(-($M$6-(O78/L78))/$M$6))</f>
        <v>-1</v>
      </c>
      <c r="Q78" s="49"/>
      <c r="T78" s="50"/>
    </row>
    <row r="79" spans="2:20" x14ac:dyDescent="0.35">
      <c r="B79" s="64" t="s">
        <v>117</v>
      </c>
      <c r="C79" s="40"/>
      <c r="D79" s="41"/>
      <c r="E79" s="41"/>
      <c r="F79" s="41"/>
      <c r="G79" s="59" t="s">
        <v>41</v>
      </c>
      <c r="H79" s="42">
        <v>2305</v>
      </c>
      <c r="I79" s="43">
        <v>2313.0250127616127</v>
      </c>
      <c r="J79" s="48"/>
      <c r="K79" s="35"/>
      <c r="L79" s="36"/>
      <c r="M79" s="37">
        <f>IF(K79="",0,(SUMIF($G$13:$G$84,K79,$H$13:$H$84)))</f>
        <v>0</v>
      </c>
      <c r="N79" s="38">
        <f>IF(K79="",-1,(-($L$6-(M79/L79))/$L$6))</f>
        <v>-1</v>
      </c>
      <c r="O79" s="37">
        <f>IF(K79="",0,(SUMIF($G$13:$G$139,K79,$I$13:$I$136)))</f>
        <v>0</v>
      </c>
      <c r="P79" s="38">
        <f>IF(K79="",-1,(-($M$6-(O79/L79))/$M$6))</f>
        <v>-1</v>
      </c>
      <c r="Q79" s="49"/>
      <c r="T79" s="50"/>
    </row>
    <row r="80" spans="2:20" x14ac:dyDescent="0.35">
      <c r="B80" s="64" t="s">
        <v>118</v>
      </c>
      <c r="C80" s="40"/>
      <c r="D80" s="41"/>
      <c r="E80" s="41"/>
      <c r="F80" s="41"/>
      <c r="G80" s="59" t="s">
        <v>57</v>
      </c>
      <c r="H80" s="42">
        <v>1024</v>
      </c>
      <c r="I80" s="43">
        <v>1023.6666666666666</v>
      </c>
      <c r="J80" s="48"/>
      <c r="K80" s="35"/>
      <c r="L80" s="36"/>
      <c r="M80" s="37">
        <f>IF(K80="",0,(SUMIF($G$13:$G$84,K80,$H$13:$H$84)))</f>
        <v>0</v>
      </c>
      <c r="N80" s="38">
        <f>IF(K80="",-1,(-($L$6-(M80/L80))/$L$6))</f>
        <v>-1</v>
      </c>
      <c r="O80" s="37">
        <f>IF(K80="",0,(SUMIF($G$13:$G$139,K80,$I$13:$I$136)))</f>
        <v>0</v>
      </c>
      <c r="P80" s="38">
        <f>IF(K80="",-1,(-($M$6-(O80/L80))/$M$6))</f>
        <v>-1</v>
      </c>
      <c r="Q80" s="49"/>
      <c r="T80" s="50"/>
    </row>
    <row r="81" spans="2:20" x14ac:dyDescent="0.35">
      <c r="B81" s="64" t="s">
        <v>119</v>
      </c>
      <c r="C81" s="40"/>
      <c r="D81" s="41"/>
      <c r="E81" s="41"/>
      <c r="F81" s="41"/>
      <c r="G81" s="59" t="s">
        <v>57</v>
      </c>
      <c r="H81" s="42">
        <v>1895</v>
      </c>
      <c r="I81" s="43">
        <v>1911.3410236900472</v>
      </c>
      <c r="J81" s="48"/>
      <c r="K81" s="35"/>
      <c r="L81" s="36"/>
      <c r="M81" s="37">
        <f>IF(K81="",0,(SUMIF($G$13:$G$84,K81,$H$13:$H$84)))</f>
        <v>0</v>
      </c>
      <c r="N81" s="38">
        <f>IF(K81="",-1,(-($L$6-(M81/L81))/$L$6))</f>
        <v>-1</v>
      </c>
      <c r="O81" s="37">
        <f>IF(K81="",0,(SUMIF($G$13:$G$139,K81,$I$13:$I$136)))</f>
        <v>0</v>
      </c>
      <c r="P81" s="38">
        <f>IF(K81="",-1,(-($M$6-(O81/L81))/$M$6))</f>
        <v>-1</v>
      </c>
      <c r="Q81" s="49"/>
      <c r="T81" s="50"/>
    </row>
    <row r="82" spans="2:20" x14ac:dyDescent="0.35">
      <c r="B82" s="64" t="s">
        <v>120</v>
      </c>
      <c r="C82" s="40"/>
      <c r="D82" s="41"/>
      <c r="E82" s="41"/>
      <c r="F82" s="41"/>
      <c r="G82" s="59" t="s">
        <v>57</v>
      </c>
      <c r="H82" s="42">
        <v>1853</v>
      </c>
      <c r="I82" s="43">
        <v>1856.6666666666667</v>
      </c>
      <c r="J82" s="48"/>
      <c r="K82" s="35"/>
      <c r="L82" s="36"/>
      <c r="M82" s="37">
        <f>IF(K82="",0,(SUMIF($G$13:$G$84,K82,$H$13:$H$84)))</f>
        <v>0</v>
      </c>
      <c r="N82" s="38">
        <f>IF(K82="",-1,(-($L$6-(M82/L82))/$L$6))</f>
        <v>-1</v>
      </c>
      <c r="O82" s="37">
        <f>IF(K82="",0,(SUMIF($G$13:$G$139,K82,$I$13:$I$136)))</f>
        <v>0</v>
      </c>
      <c r="P82" s="38">
        <f>IF(K82="",-1,(-($M$6-(O82/L82))/$M$6))</f>
        <v>-1</v>
      </c>
      <c r="Q82" s="49"/>
      <c r="T82" s="50"/>
    </row>
    <row r="83" spans="2:20" x14ac:dyDescent="0.35">
      <c r="B83" s="64" t="s">
        <v>121</v>
      </c>
      <c r="C83" s="40"/>
      <c r="D83" s="41"/>
      <c r="E83" s="41"/>
      <c r="F83" s="41"/>
      <c r="G83" s="59" t="s">
        <v>57</v>
      </c>
      <c r="H83" s="51">
        <v>1824</v>
      </c>
      <c r="I83" s="43">
        <v>1851.8715083798882</v>
      </c>
      <c r="J83" s="48"/>
      <c r="K83" s="35"/>
      <c r="L83" s="36"/>
      <c r="M83" s="37">
        <f>IF(K83="",0,(SUMIF($G$13:$G$84,K83,$H$13:$H$84)))</f>
        <v>0</v>
      </c>
      <c r="N83" s="38">
        <f>IF(K83="",-1,(-($L$6-(M83/L83))/$L$6))</f>
        <v>-1</v>
      </c>
      <c r="O83" s="37">
        <f>IF(K83="",0,(SUMIF($G$13:$G$139,K83,$I$13:$I$136)))</f>
        <v>0</v>
      </c>
      <c r="P83" s="38">
        <f>IF(K83="",-1,(-($M$6-(O83/L83))/$M$6))</f>
        <v>-1</v>
      </c>
      <c r="Q83" s="49"/>
      <c r="T83" s="50"/>
    </row>
    <row r="84" spans="2:20" x14ac:dyDescent="0.35">
      <c r="B84" s="64" t="s">
        <v>122</v>
      </c>
      <c r="C84" s="40"/>
      <c r="D84" s="41"/>
      <c r="E84" s="41"/>
      <c r="F84" s="41"/>
      <c r="G84" s="59" t="s">
        <v>63</v>
      </c>
      <c r="H84" s="51">
        <v>1005</v>
      </c>
      <c r="I84" s="43">
        <v>1242.871643108371</v>
      </c>
      <c r="J84" s="48"/>
      <c r="K84" s="35"/>
      <c r="L84" s="36"/>
      <c r="M84" s="37">
        <f>IF(K84="",0,(SUMIF($G$13:$G$84,K84,$H$13:$H$84)))</f>
        <v>0</v>
      </c>
      <c r="N84" s="38">
        <f>IF(K84="",-1,(-($L$6-(M84/L84))/$L$6))</f>
        <v>-1</v>
      </c>
      <c r="O84" s="37">
        <f>IF(K84="",0,(SUMIF($G$13:$G$139,K84,$I$13:$I$136)))</f>
        <v>0</v>
      </c>
      <c r="P84" s="38">
        <f>IF(K84="",-1,(-($M$6-(O84/L84))/$M$6))</f>
        <v>-1</v>
      </c>
      <c r="Q84" s="49"/>
      <c r="T84" s="50"/>
    </row>
    <row r="85" spans="2:20" x14ac:dyDescent="0.35">
      <c r="B85" s="65" t="s">
        <v>123</v>
      </c>
      <c r="G85" s="60" t="s">
        <v>63</v>
      </c>
      <c r="H85" s="61">
        <v>2368</v>
      </c>
      <c r="I85" s="52">
        <v>2369</v>
      </c>
      <c r="J85" s="48"/>
      <c r="K85" s="35"/>
      <c r="L85" s="36"/>
      <c r="M85" s="37">
        <f>IF(K85="",0,(SUMIF($G$13:$G$84,K85,$H$13:$H$84)))</f>
        <v>0</v>
      </c>
      <c r="N85" s="38">
        <f>IF(K85="",-1,(-($L$6-(M85/L85))/$L$6))</f>
        <v>-1</v>
      </c>
      <c r="O85" s="37">
        <f>IF(K85="",0,(SUMIF($G$13:$G$139,K85,$I$13:$I$136)))</f>
        <v>0</v>
      </c>
      <c r="P85" s="38">
        <f>IF(K85="",-1,(-($M$6-(O85/L85))/$M$6))</f>
        <v>-1</v>
      </c>
      <c r="Q85" s="49"/>
    </row>
    <row r="86" spans="2:20" x14ac:dyDescent="0.35">
      <c r="B86" s="65" t="s">
        <v>124</v>
      </c>
      <c r="G86" s="60" t="s">
        <v>63</v>
      </c>
      <c r="H86" s="61">
        <v>647</v>
      </c>
      <c r="I86" s="52">
        <v>651.33333333333337</v>
      </c>
      <c r="J86" s="48"/>
      <c r="K86" s="35"/>
      <c r="L86" s="36"/>
      <c r="M86" s="37">
        <f>IF(K86="",0,(SUMIF($G$13:$G$84,K86,$H$13:$H$84)))</f>
        <v>0</v>
      </c>
      <c r="N86" s="38">
        <f>IF(K86="",-1,(-($L$6-(M86/L86))/$L$6))</f>
        <v>-1</v>
      </c>
      <c r="O86" s="37">
        <f>IF(K86="",0,(SUMIF($G$13:$G$139,K86,$I$13:$I$136)))</f>
        <v>0</v>
      </c>
      <c r="P86" s="38">
        <f>IF(K86="",-1,(-($M$6-(O86/L86))/$M$6))</f>
        <v>-1</v>
      </c>
      <c r="Q86" s="49"/>
    </row>
    <row r="87" spans="2:20" x14ac:dyDescent="0.35">
      <c r="B87" s="65" t="s">
        <v>125</v>
      </c>
      <c r="G87" s="60" t="s">
        <v>63</v>
      </c>
      <c r="H87" s="61">
        <v>1464</v>
      </c>
      <c r="I87" s="52">
        <v>1466</v>
      </c>
      <c r="J87" s="48"/>
      <c r="K87" s="35"/>
      <c r="L87" s="36"/>
      <c r="M87" s="37">
        <f>IF(K87="",0,(SUMIF($G$13:$G$84,K87,$H$13:$H$84)))</f>
        <v>0</v>
      </c>
      <c r="N87" s="38">
        <f>IF(K87="",-1,(-($L$6-(M87/L87))/$L$6))</f>
        <v>-1</v>
      </c>
      <c r="O87" s="37">
        <f>IF(K87="",0,(SUMIF($G$13:$G$139,K87,$I$13:$I$136)))</f>
        <v>0</v>
      </c>
      <c r="P87" s="38">
        <f>IF(K87="",-1,(-($M$6-(O87/L87))/$M$6))</f>
        <v>-1</v>
      </c>
      <c r="Q87" s="49"/>
    </row>
    <row r="88" spans="2:20" x14ac:dyDescent="0.35">
      <c r="B88" s="65" t="s">
        <v>126</v>
      </c>
      <c r="G88" s="60" t="s">
        <v>63</v>
      </c>
      <c r="H88" s="61">
        <v>2338</v>
      </c>
      <c r="I88" s="52">
        <v>2341.3333333333335</v>
      </c>
      <c r="J88" s="48"/>
      <c r="K88" s="35"/>
      <c r="L88" s="36"/>
      <c r="M88" s="37">
        <f>IF(K88="",0,(SUMIF($G$13:$G$84,K88,$H$13:$H$84)))</f>
        <v>0</v>
      </c>
      <c r="N88" s="38">
        <f>IF(K88="",-1,(-($L$6-(M88/L88))/$L$6))</f>
        <v>-1</v>
      </c>
      <c r="O88" s="37">
        <f>IF(K88="",0,(SUMIF($G$13:$G$139,K88,$I$13:$I$136)))</f>
        <v>0</v>
      </c>
      <c r="P88" s="38">
        <f>IF(K88="",-1,(-($M$6-(O88/L88))/$M$6))</f>
        <v>-1</v>
      </c>
      <c r="Q88" s="49"/>
    </row>
    <row r="89" spans="2:20" x14ac:dyDescent="0.35">
      <c r="B89" s="65" t="s">
        <v>127</v>
      </c>
      <c r="G89" s="60" t="s">
        <v>63</v>
      </c>
      <c r="H89" s="61">
        <v>467</v>
      </c>
      <c r="I89" s="52">
        <v>472.66666666666669</v>
      </c>
      <c r="J89" s="48"/>
      <c r="K89" s="35"/>
      <c r="L89" s="36"/>
      <c r="M89" s="37">
        <f>IF(K89="",0,(SUMIF($G$13:$G$84,K89,$H$13:$H$84)))</f>
        <v>0</v>
      </c>
      <c r="N89" s="38">
        <f>IF(K89="",-1,(-($L$6-(M89/L89))/$L$6))</f>
        <v>-1</v>
      </c>
      <c r="O89" s="37">
        <f>IF(K89="",0,(SUMIF($G$13:$G$139,K89,$I$13:$I$136)))</f>
        <v>0</v>
      </c>
      <c r="P89" s="38">
        <f>IF(K89="",-1,(-($M$6-(O89/L89))/$M$6))</f>
        <v>-1</v>
      </c>
      <c r="Q89" s="49"/>
    </row>
    <row r="90" spans="2:20" x14ac:dyDescent="0.35">
      <c r="B90" s="65" t="s">
        <v>128</v>
      </c>
      <c r="G90" s="60" t="s">
        <v>43</v>
      </c>
      <c r="H90" s="61">
        <v>1829</v>
      </c>
      <c r="I90" s="52">
        <v>1925.2356902356903</v>
      </c>
      <c r="J90" s="48"/>
      <c r="K90" s="35"/>
      <c r="L90" s="36"/>
      <c r="M90" s="37">
        <f>IF(K90="",0,(SUMIF($G$13:$G$84,K90,$H$13:$H$84)))</f>
        <v>0</v>
      </c>
      <c r="N90" s="38">
        <f>IF(K90="",-1,(-($L$6-(M90/L90))/$L$6))</f>
        <v>-1</v>
      </c>
      <c r="O90" s="37">
        <f>IF(K90="",0,(SUMIF($G$13:$G$139,K90,$I$13:$I$136)))</f>
        <v>0</v>
      </c>
      <c r="P90" s="38">
        <f>IF(K90="",-1,(-($M$6-(O90/L90))/$M$6))</f>
        <v>-1</v>
      </c>
      <c r="Q90" s="49"/>
    </row>
    <row r="91" spans="2:20" x14ac:dyDescent="0.35">
      <c r="B91" s="65" t="s">
        <v>129</v>
      </c>
      <c r="G91" s="60" t="s">
        <v>43</v>
      </c>
      <c r="H91" s="61">
        <v>1581</v>
      </c>
      <c r="I91" s="52">
        <v>1556.6666666666667</v>
      </c>
      <c r="J91" s="48"/>
      <c r="Q91" s="49"/>
    </row>
    <row r="92" spans="2:20" x14ac:dyDescent="0.35">
      <c r="B92" s="65" t="s">
        <v>130</v>
      </c>
      <c r="G92" s="60" t="s">
        <v>43</v>
      </c>
      <c r="H92" s="61">
        <v>1364</v>
      </c>
      <c r="I92" s="52">
        <v>1352.6666666666667</v>
      </c>
    </row>
    <row r="93" spans="2:20" x14ac:dyDescent="0.35">
      <c r="B93" s="65" t="s">
        <v>131</v>
      </c>
      <c r="G93" s="60" t="s">
        <v>43</v>
      </c>
      <c r="H93" s="61">
        <v>2782</v>
      </c>
      <c r="I93" s="52">
        <v>2799.6666666666665</v>
      </c>
    </row>
    <row r="94" spans="2:20" x14ac:dyDescent="0.35">
      <c r="B94" s="65" t="s">
        <v>132</v>
      </c>
      <c r="G94" s="60" t="s">
        <v>53</v>
      </c>
      <c r="H94" s="61">
        <v>627</v>
      </c>
      <c r="I94" s="52">
        <v>723.29917476467313</v>
      </c>
    </row>
    <row r="95" spans="2:20" x14ac:dyDescent="0.35">
      <c r="B95" s="65" t="s">
        <v>133</v>
      </c>
      <c r="G95" s="60" t="s">
        <v>53</v>
      </c>
      <c r="H95" s="61">
        <v>2794</v>
      </c>
      <c r="I95" s="52">
        <v>2772.3333333333335</v>
      </c>
    </row>
    <row r="96" spans="2:20" x14ac:dyDescent="0.35">
      <c r="B96" s="65" t="s">
        <v>134</v>
      </c>
      <c r="G96" s="60" t="s">
        <v>53</v>
      </c>
      <c r="H96" s="61">
        <v>1393</v>
      </c>
      <c r="I96" s="52">
        <v>1404.6666666666667</v>
      </c>
    </row>
    <row r="97" spans="2:9" x14ac:dyDescent="0.35">
      <c r="B97" s="65" t="s">
        <v>135</v>
      </c>
      <c r="G97" s="60" t="s">
        <v>53</v>
      </c>
      <c r="H97" s="61">
        <v>1502</v>
      </c>
      <c r="I97" s="52">
        <v>1498.6666666666667</v>
      </c>
    </row>
    <row r="98" spans="2:9" x14ac:dyDescent="0.35">
      <c r="B98" s="65" t="s">
        <v>136</v>
      </c>
      <c r="G98" s="60" t="s">
        <v>53</v>
      </c>
      <c r="H98" s="61">
        <v>1274</v>
      </c>
      <c r="I98" s="52">
        <v>1366.2425490387859</v>
      </c>
    </row>
    <row r="99" spans="2:9" x14ac:dyDescent="0.35">
      <c r="B99" s="65" t="s">
        <v>137</v>
      </c>
      <c r="G99" s="60" t="s">
        <v>70</v>
      </c>
      <c r="H99" s="61">
        <v>1248</v>
      </c>
      <c r="I99" s="52">
        <v>1243.3333333333333</v>
      </c>
    </row>
    <row r="100" spans="2:9" x14ac:dyDescent="0.35">
      <c r="B100" s="65" t="s">
        <v>138</v>
      </c>
      <c r="G100" s="60" t="s">
        <v>70</v>
      </c>
      <c r="H100" s="61">
        <v>2418</v>
      </c>
      <c r="I100" s="52">
        <v>2411.1026719796046</v>
      </c>
    </row>
    <row r="101" spans="2:9" x14ac:dyDescent="0.35">
      <c r="B101" s="65" t="s">
        <v>139</v>
      </c>
      <c r="G101" s="60" t="s">
        <v>70</v>
      </c>
      <c r="H101" s="61">
        <v>2042</v>
      </c>
      <c r="I101" s="52">
        <v>2055.7224648229017</v>
      </c>
    </row>
    <row r="102" spans="2:9" x14ac:dyDescent="0.35">
      <c r="B102" s="65" t="s">
        <v>140</v>
      </c>
      <c r="G102" s="60" t="s">
        <v>70</v>
      </c>
      <c r="H102" s="61">
        <v>1621</v>
      </c>
      <c r="I102" s="52">
        <v>1629.3333333333333</v>
      </c>
    </row>
    <row r="103" spans="2:9" x14ac:dyDescent="0.35">
      <c r="B103" s="65" t="s">
        <v>141</v>
      </c>
      <c r="G103" s="60" t="s">
        <v>51</v>
      </c>
      <c r="H103" s="61">
        <v>1142</v>
      </c>
      <c r="I103" s="52">
        <v>1143.3333333333333</v>
      </c>
    </row>
    <row r="104" spans="2:9" x14ac:dyDescent="0.35">
      <c r="B104" s="65" t="s">
        <v>142</v>
      </c>
      <c r="G104" s="60" t="s">
        <v>51</v>
      </c>
      <c r="H104" s="61">
        <v>1143</v>
      </c>
      <c r="I104" s="52">
        <v>1154.3333333333333</v>
      </c>
    </row>
    <row r="105" spans="2:9" x14ac:dyDescent="0.35">
      <c r="B105" s="65" t="s">
        <v>143</v>
      </c>
      <c r="G105" s="60" t="s">
        <v>51</v>
      </c>
      <c r="H105" s="61">
        <v>1868</v>
      </c>
      <c r="I105" s="52">
        <v>1858.6666666666667</v>
      </c>
    </row>
    <row r="106" spans="2:9" x14ac:dyDescent="0.35">
      <c r="B106" s="65" t="s">
        <v>144</v>
      </c>
      <c r="G106" s="60" t="s">
        <v>51</v>
      </c>
      <c r="H106" s="61">
        <v>2772</v>
      </c>
      <c r="I106" s="52">
        <v>2790.6666666666665</v>
      </c>
    </row>
    <row r="107" spans="2:9" x14ac:dyDescent="0.35">
      <c r="B107" s="65" t="s">
        <v>145</v>
      </c>
      <c r="G107" s="60" t="s">
        <v>61</v>
      </c>
      <c r="H107" s="61">
        <v>2332</v>
      </c>
      <c r="I107" s="52">
        <v>2319.3333333333335</v>
      </c>
    </row>
    <row r="108" spans="2:9" x14ac:dyDescent="0.35">
      <c r="B108" s="65" t="s">
        <v>146</v>
      </c>
      <c r="G108" s="60" t="s">
        <v>61</v>
      </c>
      <c r="H108" s="61">
        <v>970</v>
      </c>
      <c r="I108" s="52">
        <v>974.33333333333337</v>
      </c>
    </row>
    <row r="109" spans="2:9" x14ac:dyDescent="0.35">
      <c r="B109" s="65" t="s">
        <v>147</v>
      </c>
      <c r="G109" s="60" t="s">
        <v>61</v>
      </c>
      <c r="H109" s="61">
        <v>2644</v>
      </c>
      <c r="I109" s="52">
        <v>2666.3333333333335</v>
      </c>
    </row>
    <row r="110" spans="2:9" x14ac:dyDescent="0.35">
      <c r="B110" s="65" t="s">
        <v>148</v>
      </c>
      <c r="G110" s="60" t="s">
        <v>61</v>
      </c>
      <c r="H110" s="61">
        <v>281</v>
      </c>
      <c r="I110" s="52">
        <v>272</v>
      </c>
    </row>
    <row r="111" spans="2:9" x14ac:dyDescent="0.35">
      <c r="B111" s="66" t="s">
        <v>149</v>
      </c>
      <c r="C111" s="53"/>
      <c r="D111" s="53"/>
      <c r="E111" s="53"/>
      <c r="F111" s="53"/>
      <c r="G111" s="62" t="s">
        <v>61</v>
      </c>
      <c r="H111" s="63">
        <v>873</v>
      </c>
      <c r="I111" s="54">
        <v>878.33333333333337</v>
      </c>
    </row>
  </sheetData>
  <sortState xmlns:xlrd2="http://schemas.microsoft.com/office/spreadsheetml/2017/richdata2" ref="K13:P90">
    <sortCondition ref="K13:K90"/>
  </sortState>
  <mergeCells count="3">
    <mergeCell ref="B4:F6"/>
    <mergeCell ref="B8:F8"/>
    <mergeCell ref="M10:P10"/>
  </mergeCells>
  <conditionalFormatting sqref="O13:O90 M13:M90">
    <cfRule type="cellIs" dxfId="4" priority="1" stopIfTrue="1" operator="equal">
      <formula>0</formula>
    </cfRule>
  </conditionalFormatting>
  <conditionalFormatting sqref="P13:P90 N13:N90">
    <cfRule type="cellIs" dxfId="3" priority="2" stopIfTrue="1" operator="equal">
      <formula>-1</formula>
    </cfRule>
    <cfRule type="cellIs" dxfId="2" priority="3" stopIfTrue="1" operator="notBetween">
      <formula>-0.2049</formula>
      <formula>0.2049</formula>
    </cfRule>
    <cfRule type="cellIs" dxfId="1" priority="4" stopIfTrue="1" operator="notBetween">
      <formula>-0.1049</formula>
      <formula>0.1049</formula>
    </cfRule>
  </conditionalFormatting>
  <conditionalFormatting sqref="B10:M10">
    <cfRule type="cellIs" dxfId="0" priority="5" stopIfTrue="1" operator="equal">
      <formula>"none"</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026A9A75CCCA16F4693F1FE45F71519DE00833D05B291F87C428921BD2BE5BDEA65" ma:contentTypeVersion="9" ma:contentTypeDescription="Parent Document Content Type for all review documents" ma:contentTypeScope="" ma:versionID="5a6dcc6d593dcc5be0fec178d9d2005a">
  <xsd:schema xmlns:xsd="http://www.w3.org/2001/XMLSchema" xmlns:xs="http://www.w3.org/2001/XMLSchema" xmlns:p="http://schemas.microsoft.com/office/2006/metadata/properties" xmlns:ns1="http://schemas.microsoft.com/sharepoint/v3" xmlns:ns2="07a766d4-cf60-4260-9f49-242aaa07e1bd" xmlns:ns3="d23c6157-5623-4293-b83e-785d6ba7de2d" xmlns:ns4="f6fbfe9b-090f-4e1d-9b77-28b5c00e40a1" targetNamespace="http://schemas.microsoft.com/office/2006/metadata/properties" ma:root="true" ma:fieldsID="361ddbdb1c9cc28472198614b772c4ac" ns1:_="" ns2:_="" ns3:_="" ns4:_="">
    <xsd:import namespace="http://schemas.microsoft.com/sharepoint/v3"/>
    <xsd:import namespace="07a766d4-cf60-4260-9f49-242aaa07e1bd"/>
    <xsd:import namespace="d23c6157-5623-4293-b83e-785d6ba7de2d"/>
    <xsd:import namespace="f6fbfe9b-090f-4e1d-9b77-28b5c00e40a1"/>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ForLeadCommissionerReview" minOccurs="0"/>
                <xsd:element ref="ns1:_dlc_Exempt" minOccurs="0"/>
                <xsd:element ref="ns1:_dlc_ExpireDateSaved" minOccurs="0"/>
                <xsd:element ref="ns1:_dlc_ExpireDate" minOccurs="0"/>
                <xsd:element ref="ns2:ApprovedForCommission" minOccurs="0"/>
                <xsd:element ref="ns4:MediaServiceMetadata" minOccurs="0"/>
                <xsd:element ref="ns4:MediaServiceFastMetadata" minOccurs="0"/>
                <xsd:element ref="ns4:MediaServiceAutoKeyPoints" minOccurs="0"/>
                <xsd:element ref="ns4:MediaServiceKeyPoints" minOccurs="0"/>
                <xsd:element ref="ns4:lcf76f155ced4ddcb4097134ff3c332f"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0" nillable="true" ma:displayName="Exempt from Policy" ma:hidden="true" ma:internalName="_dlc_Exempt" ma:readOnly="true">
      <xsd:simpleType>
        <xsd:restriction base="dms:Unknown"/>
      </xsd:simpleType>
    </xsd:element>
    <xsd:element name="_dlc_ExpireDateSaved" ma:index="21" nillable="true" ma:displayName="Original Expiration Date" ma:hidden="true" ma:internalName="_dlc_ExpireDateSaved" ma:readOnly="true">
      <xsd:simpleType>
        <xsd:restriction base="dms:DateTime"/>
      </xsd:simpleType>
    </xsd:element>
    <xsd:element name="_dlc_ExpireDate" ma:index="22" nillable="true" ma:displayName="Expiration Date"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ma:readOnly="fals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ma:readOnly="fals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ma:readOnly="fals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ForLeadCommissionerReview" ma:index="19" nillable="true" ma:displayName="For Lead Commissioner Review" ma:default="0" ma:internalName="ForLeadCommissionerReview">
      <xsd:simpleType>
        <xsd:restriction base="dms:Boolean"/>
      </xsd:simpleType>
    </xsd:element>
    <xsd:element name="ApprovedForCommission" ma:index="23" nillable="true" ma:displayName="Approved For Commission" ma:default="0" ma:internalName="ApprovedForCommiss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schema>
  <xsd:schema xmlns:xsd="http://www.w3.org/2001/XMLSchema" xmlns:xs="http://www.w3.org/2001/XMLSchema" xmlns:dms="http://schemas.microsoft.com/office/2006/documentManagement/types" xmlns:pc="http://schemas.microsoft.com/office/infopath/2007/PartnerControls" targetNamespace="f6fbfe9b-090f-4e1d-9b77-28b5c00e40a1"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MediaServiceAutoKeyPoints" ma:index="26" nillable="true" ma:displayName="MediaServiceAutoKeyPoints" ma:hidden="true" ma:internalName="MediaServiceAutoKeyPoints" ma:readOnly="true">
      <xsd:simpleType>
        <xsd:restriction base="dms:Note"/>
      </xsd:simpleType>
    </xsd:element>
    <xsd:element name="MediaServiceKeyPoints" ma:index="27" nillable="true" ma:displayName="KeyPoints" ma:internalName="MediaServiceKeyPoints" ma:readOnly="true">
      <xsd:simpleType>
        <xsd:restriction base="dms:Note">
          <xsd:maxLength value="255"/>
        </xsd:restriction>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383954fa-2a65-4d57-99ac-c02654c3af93" ma:termSetId="09814cd3-568e-fe90-9814-8d621ff8fb84" ma:anchorId="fba54fb3-c3e1-fe81-a776-ca4b69148c4d" ma:open="true" ma:isKeyword="false">
      <xsd:complexType>
        <xsd:sequence>
          <xsd:element ref="pc:Terms" minOccurs="0" maxOccurs="1"/>
        </xsd:sequence>
      </xsd:complexType>
    </xsd:element>
    <xsd:element name="MediaServiceOCR" ma:index="30" nillable="true" ma:displayName="Extracted Text" ma:internalName="MediaServiceOCR" ma:readOnly="true">
      <xsd:simpleType>
        <xsd:restriction base="dms:Note">
          <xsd:maxLength value="255"/>
        </xsd:restriction>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383954fa-2a65-4d57-99ac-c02654c3af93" ContentTypeId="0x010100E7BD6A8A66F7CB4BBA2B02F0531791BE" PreviousValue="false"/>
</file>

<file path=customXml/item3.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4.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p:properties xmlns:p="http://schemas.microsoft.com/office/2006/metadata/properties" xmlns:xsi="http://www.w3.org/2001/XMLSchema-instance" xmlns:pc="http://schemas.microsoft.com/office/infopath/2007/PartnerControls">
  <documentManagement>
    <ReviewType xmlns="07a766d4-cf60-4260-9f49-242aaa07e1bd">PER</ReviewType>
    <Retention_x0020_Date xmlns="07a766d4-cf60-4260-9f49-242aaa07e1bd" xsi:nil="true"/>
    <ReviewStage xmlns="07a766d4-cf60-4260-9f49-242aaa07e1bd" xsi:nil="true"/>
    <TaxCatchAll xmlns="07a766d4-cf60-4260-9f49-242aaa07e1bd">
      <Value>208</Value>
    </TaxCatchAll>
    <AuthorityType xmlns="07a766d4-cf60-4260-9f49-242aaa07e1bd">Metropolitan District</AuthorityTyp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North Tyneside</TermName>
          <TermId xmlns="http://schemas.microsoft.com/office/infopath/2007/PartnerControls">5d0ad27e-3031-46a0-abe1-825999c3a85a</TermId>
        </TermInfo>
      </Terms>
    </d08e702f979e48d3863205ea645082c2>
    <ApprovedForCommission xmlns="07a766d4-cf60-4260-9f49-242aaa07e1bd">false</ApprovedForCommission>
    <ReferenceYear xmlns="07a766d4-cf60-4260-9f49-242aaa07e1bd">2022</ReferenceYear>
    <Review_x0020_Document_x0020_Type xmlns="d23c6157-5623-4293-b83e-785d6ba7de2d" xsi:nil="true"/>
    <Retention_x0020_Period xmlns="07a766d4-cf60-4260-9f49-242aaa07e1bd">7 years</Retention_x0020_Period>
    <ForLeadCommissionerReview xmlns="07a766d4-cf60-4260-9f49-242aaa07e1bd">false</ForLeadCommissionerReview>
    <lcf76f155ced4ddcb4097134ff3c332f xmlns="f6fbfe9b-090f-4e1d-9b77-28b5c00e40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542F683-3F9C-4FC2-9200-71B8DF7515DB}"/>
</file>

<file path=customXml/itemProps2.xml><?xml version="1.0" encoding="utf-8"?>
<ds:datastoreItem xmlns:ds="http://schemas.openxmlformats.org/officeDocument/2006/customXml" ds:itemID="{ED9BACF0-D7E6-4CA2-B53A-3DC1A06EB12C}">
  <ds:schemaRefs>
    <ds:schemaRef ds:uri="Microsoft.SharePoint.Taxonomy.ContentTypeSync"/>
  </ds:schemaRefs>
</ds:datastoreItem>
</file>

<file path=customXml/itemProps3.xml><?xml version="1.0" encoding="utf-8"?>
<ds:datastoreItem xmlns:ds="http://schemas.openxmlformats.org/officeDocument/2006/customXml" ds:itemID="{CA4A6B91-F2F0-4277-8319-F23A08A1268A}">
  <ds:schemaRefs>
    <ds:schemaRef ds:uri="http://schemas.microsoft.com/sharepoint/events"/>
  </ds:schemaRefs>
</ds:datastoreItem>
</file>

<file path=customXml/itemProps4.xml><?xml version="1.0" encoding="utf-8"?>
<ds:datastoreItem xmlns:ds="http://schemas.openxmlformats.org/officeDocument/2006/customXml" ds:itemID="{1924D7E4-D2A2-4C88-9C5D-DCB222E0B19E}">
  <ds:schemaRefs>
    <ds:schemaRef ds:uri="office.server.policy"/>
  </ds:schemaRefs>
</ds:datastoreItem>
</file>

<file path=customXml/itemProps5.xml><?xml version="1.0" encoding="utf-8"?>
<ds:datastoreItem xmlns:ds="http://schemas.openxmlformats.org/officeDocument/2006/customXml" ds:itemID="{55598301-9CA0-4A66-AE59-DB54B8645457}">
  <ds:schemaRefs>
    <ds:schemaRef ds:uri="http://schemas.microsoft.com/sharepoint/v3/contenttype/forms"/>
  </ds:schemaRefs>
</ds:datastoreItem>
</file>

<file path=customXml/itemProps6.xml><?xml version="1.0" encoding="utf-8"?>
<ds:datastoreItem xmlns:ds="http://schemas.openxmlformats.org/officeDocument/2006/customXml" ds:itemID="{C76D3308-EFEA-417F-B493-935A446D6517}">
  <ds:schemaRefs>
    <ds:schemaRef ds:uri="http://schemas.microsoft.com/office/2006/metadata/properties"/>
    <ds:schemaRef ds:uri="http://schemas.microsoft.com/office/infopath/2007/PartnerControls"/>
    <ds:schemaRef ds:uri="07a766d4-cf60-4260-9f49-242aaa07e1bd"/>
    <ds:schemaRef ds:uri="d23c6157-5623-4293-b83e-785d6ba7de2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Pritchard, Rebecca</dc:creator>
  <cp:lastModifiedBy>Pritchard, Rebecca</cp:lastModifiedBy>
  <dcterms:created xsi:type="dcterms:W3CDTF">2022-08-09T13:38:32Z</dcterms:created>
  <dcterms:modified xsi:type="dcterms:W3CDTF">2022-08-23T15:05:16Z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policyId">
    <vt:lpwstr>0x010100E7BD6A8A66F7CB4BBA2B02F0531791BE0026A9A75CCCA16F4693F1FE45F71519DE|-58849956</vt:lpwstr>
  </property>
  <property fmtid="{D5CDD505-2E9C-101B-9397-08002B2CF9AE}" pid="3" name="ContentTypeId">
    <vt:lpwstr>0x010100E7BD6A8A66F7CB4BBA2B02F0531791BE0026A9A75CCCA16F4693F1FE45F71519DE00833D05B291F87C428921BD2BE5BDEA65</vt:lpwstr>
  </property>
  <property fmtid="{D5CDD505-2E9C-101B-9397-08002B2CF9AE}" pid="4"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y fmtid="{D5CDD505-2E9C-101B-9397-08002B2CF9AE}" pid="5" name="AuthorityName">
    <vt:lpwstr>208;#North Tyneside|5d0ad27e-3031-46a0-abe1-825999c3a85a</vt:lpwstr>
  </property>
  <property fmtid="{D5CDD505-2E9C-101B-9397-08002B2CF9AE}" pid="6" name="MediaServiceImageTags">
    <vt:lpwstr/>
  </property>
</Properties>
</file>