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19"/>
  <workbookPr defaultThemeVersion="166925"/>
  <mc:AlternateContent xmlns:mc="http://schemas.openxmlformats.org/markup-compatibility/2006">
    <mc:Choice Requires="x15">
      <x15ac:absPath xmlns:x15ac="http://schemas.microsoft.com/office/spreadsheetml/2010/11/ac" url="https://lgbce.sharepoint.com/sites/ReviewSystem/East hertfordshire/Review Documents/Review/0.5 Electoral Data/"/>
    </mc:Choice>
  </mc:AlternateContent>
  <xr:revisionPtr revIDLastSave="0" documentId="8_{3911E6D1-5198-44AC-8A7F-5ACE79D7BF11}" xr6:coauthVersionLast="47" xr6:coauthVersionMax="47" xr10:uidLastSave="{00000000-0000-0000-0000-000000000000}"/>
  <bookViews>
    <workbookView xWindow="-120" yWindow="-120" windowWidth="29040" windowHeight="15840" firstSheet="1" activeTab="1" xr2:uid="{00000000-000D-0000-FFFF-FFFF00000000}"/>
  </bookViews>
  <sheets>
    <sheet name="Read me!" sheetId="6" r:id="rId1"/>
    <sheet name="Electoral data" sheetId="7" r:id="rId2"/>
  </sheets>
  <definedNames>
    <definedName name="_xlnm._FilterDatabase" localSheetId="1" hidden="1">'Electoral data'!$B$12:$I$109</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 i="7" l="1"/>
  <c r="O41" i="7"/>
  <c r="O40" i="7"/>
  <c r="O39" i="7"/>
  <c r="O38" i="7"/>
  <c r="O37" i="7"/>
  <c r="O36" i="7"/>
  <c r="O35" i="7"/>
  <c r="O34" i="7"/>
  <c r="O33" i="7"/>
  <c r="O32" i="7"/>
  <c r="O31" i="7"/>
  <c r="O30" i="7"/>
  <c r="O29" i="7"/>
  <c r="O28" i="7"/>
  <c r="O27" i="7"/>
  <c r="O26" i="7"/>
  <c r="O25" i="7"/>
  <c r="O24" i="7"/>
  <c r="O23" i="7"/>
  <c r="O22" i="7"/>
  <c r="O21" i="7"/>
  <c r="O20" i="7"/>
  <c r="O19" i="7"/>
  <c r="O18" i="7"/>
  <c r="O17" i="7"/>
  <c r="O16" i="7"/>
  <c r="O14" i="7"/>
  <c r="O13" i="7"/>
  <c r="O15"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5" i="7" l="1"/>
  <c r="L5" i="7"/>
  <c r="P43" i="7" l="1"/>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4" i="7"/>
  <c r="M6" i="7" s="1"/>
  <c r="P15" i="7" s="1"/>
  <c r="L4" i="7"/>
  <c r="L6" i="7" s="1"/>
  <c r="N16" i="7" s="1"/>
  <c r="P24" i="7" l="1"/>
  <c r="N29" i="7"/>
  <c r="N27" i="7"/>
  <c r="N19" i="7"/>
  <c r="N13" i="7"/>
  <c r="N14" i="7"/>
  <c r="N22" i="7"/>
  <c r="N15" i="7"/>
  <c r="N17" i="7"/>
  <c r="N20" i="7"/>
  <c r="N18" i="7"/>
  <c r="N25" i="7"/>
  <c r="N21" i="7"/>
  <c r="N28" i="7"/>
  <c r="P22" i="7"/>
  <c r="P23" i="7"/>
  <c r="N23" i="7"/>
  <c r="P42" i="7"/>
  <c r="N42" i="7"/>
  <c r="P41" i="7"/>
  <c r="N41" i="7"/>
  <c r="P40" i="7"/>
  <c r="N40" i="7"/>
  <c r="P39" i="7"/>
  <c r="N39" i="7"/>
  <c r="P38" i="7"/>
  <c r="N38" i="7"/>
  <c r="P37" i="7"/>
  <c r="N37" i="7"/>
  <c r="P36" i="7"/>
  <c r="N36" i="7"/>
  <c r="P35" i="7"/>
  <c r="N35" i="7"/>
  <c r="P34" i="7"/>
  <c r="N34" i="7"/>
  <c r="P33" i="7"/>
  <c r="N33" i="7"/>
  <c r="P32" i="7"/>
  <c r="N32" i="7"/>
  <c r="P31" i="7"/>
  <c r="N31" i="7"/>
  <c r="P30" i="7"/>
  <c r="N30" i="7"/>
  <c r="N24" i="7"/>
  <c r="P26" i="7"/>
  <c r="P27" i="7"/>
  <c r="P25" i="7"/>
  <c r="N26" i="7"/>
  <c r="P18" i="7"/>
  <c r="P20" i="7"/>
  <c r="P21" i="7"/>
  <c r="P19" i="7"/>
  <c r="P17" i="7"/>
  <c r="P14" i="7"/>
  <c r="P29" i="7"/>
  <c r="P28" i="7"/>
  <c r="P16" i="7"/>
  <c r="P13" i="7"/>
</calcChain>
</file>

<file path=xl/sharedStrings.xml><?xml version="1.0" encoding="utf-8"?>
<sst xmlns="http://schemas.openxmlformats.org/spreadsheetml/2006/main" count="447" uniqueCount="251">
  <si>
    <t>LGBCE Review Officer</t>
  </si>
  <si>
    <t>Name:</t>
  </si>
  <si>
    <t>Jonathan Ashby</t>
  </si>
  <si>
    <t>Email:</t>
  </si>
  <si>
    <t>jonathan.ashby@lgbce.org.uk</t>
  </si>
  <si>
    <t>Telephone:</t>
  </si>
  <si>
    <t>0330 500 1274</t>
  </si>
  <si>
    <t>Address:</t>
  </si>
  <si>
    <t>The Local Government Boundary Commission for England, 1st Floor, Windsor House, SW1H 0TL</t>
  </si>
  <si>
    <t>Council Contact</t>
  </si>
  <si>
    <t>James Ellis</t>
  </si>
  <si>
    <t>James.Ellis@eastherts.gov.uk</t>
  </si>
  <si>
    <t>01279 502170</t>
  </si>
  <si>
    <t>Wallfields, Pegs Ln, Hertford SG13 8EQ</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</si>
  <si>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</si>
  <si>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</si>
  <si>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</si>
  <si>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</si>
  <si>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</si>
  <si>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</si>
  <si>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</si>
  <si>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</si>
  <si>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</si>
  <si>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</si>
  <si>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</si>
  <si>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</si>
  <si>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</si>
  <si>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</si>
  <si>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</si>
  <si>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</si>
  <si>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</si>
  <si>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</si>
  <si>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East Hertfordshire</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</si>
  <si>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</si>
  <si>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</si>
  <si>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</si>
  <si>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</si>
  <si>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</si>
  <si>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</si>
  <si>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</si>
  <si>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</si>
  <si>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</si>
  <si>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</si>
  <si>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</si>
  <si>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</si>
  <si>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</si>
  <si>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</si>
  <si>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</si>
  <si>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</si>
  <si>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</si>
  <si>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</si>
  <si>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</si>
  <si>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</si>
  <si>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</si>
  <si>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</si>
  <si>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</si>
  <si>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</si>
  <si>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</si>
  <si>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2027</t>
  </si>
  <si>
    <t>Name of ward</t>
  </si>
  <si>
    <t>Number of cllrs per ward</t>
  </si>
  <si>
    <t>Variance 2021</t>
  </si>
  <si>
    <t>Variance 2027</t>
  </si>
  <si>
    <t>BRA1</t>
  </si>
  <si>
    <t>Anstey</t>
  </si>
  <si>
    <t>Braughing</t>
  </si>
  <si>
    <t>Bishop's Stortford All Saints</t>
  </si>
  <si>
    <t>BRA2</t>
  </si>
  <si>
    <t>Bishop's Stortford Central</t>
  </si>
  <si>
    <t>BRA3</t>
  </si>
  <si>
    <t>Brent Pelham</t>
  </si>
  <si>
    <t>Brent Pelham and Meesden</t>
  </si>
  <si>
    <t>Bishop's Stortford Meads</t>
  </si>
  <si>
    <t>BRA4</t>
  </si>
  <si>
    <t>Hormead</t>
  </si>
  <si>
    <t>Bishop's Stortford Silverleys</t>
  </si>
  <si>
    <t>BRA5</t>
  </si>
  <si>
    <t>Meesden</t>
  </si>
  <si>
    <t>Bishop's Stortford South</t>
  </si>
  <si>
    <t>BSA1</t>
  </si>
  <si>
    <t>Bishop's Stortford</t>
  </si>
  <si>
    <t>All Saints</t>
  </si>
  <si>
    <t>BSA2</t>
  </si>
  <si>
    <t>Buntingford</t>
  </si>
  <si>
    <t>BSA3</t>
  </si>
  <si>
    <t>Datchworth &amp; Aston</t>
  </si>
  <si>
    <t>BSC1</t>
  </si>
  <si>
    <t>Central</t>
  </si>
  <si>
    <t>Great Amwell</t>
  </si>
  <si>
    <t>BSC2</t>
  </si>
  <si>
    <t>Hertford Bengeo</t>
  </si>
  <si>
    <t>BSC3</t>
  </si>
  <si>
    <t>Hertford Castle</t>
  </si>
  <si>
    <t>BSC4</t>
  </si>
  <si>
    <t>Hertford Heath</t>
  </si>
  <si>
    <t>BSM1</t>
  </si>
  <si>
    <t>Meads</t>
  </si>
  <si>
    <t>Hertford Kingsmead</t>
  </si>
  <si>
    <t>BSM2</t>
  </si>
  <si>
    <t>Hertford Rural North</t>
  </si>
  <si>
    <t>BSO1</t>
  </si>
  <si>
    <t>South</t>
  </si>
  <si>
    <t>Hertford Rural South</t>
  </si>
  <si>
    <t>BSO2</t>
  </si>
  <si>
    <t>Hertford Sele</t>
  </si>
  <si>
    <t>BSO3</t>
  </si>
  <si>
    <t>Hunsdon</t>
  </si>
  <si>
    <t>BSO4</t>
  </si>
  <si>
    <t>Thorley</t>
  </si>
  <si>
    <t>Urban</t>
  </si>
  <si>
    <t>Little Hadham</t>
  </si>
  <si>
    <t>BSS1</t>
  </si>
  <si>
    <t>Silverleys</t>
  </si>
  <si>
    <t>Much Hadham</t>
  </si>
  <si>
    <t>BSS2</t>
  </si>
  <si>
    <t>Mundens and Cottered</t>
  </si>
  <si>
    <t>BSS3</t>
  </si>
  <si>
    <t>Puckeridge</t>
  </si>
  <si>
    <t>BUN1</t>
  </si>
  <si>
    <t>Buckland</t>
  </si>
  <si>
    <t>Sawbridgeworth</t>
  </si>
  <si>
    <t>BUN2</t>
  </si>
  <si>
    <t>Stanstead Abbotts</t>
  </si>
  <si>
    <t>BUN3</t>
  </si>
  <si>
    <t>Wyddial</t>
  </si>
  <si>
    <t>Thundridge and Standon</t>
  </si>
  <si>
    <t>DAS1</t>
  </si>
  <si>
    <t>Aston</t>
  </si>
  <si>
    <t>Walkern</t>
  </si>
  <si>
    <t>DAS2</t>
  </si>
  <si>
    <t>Datchworth</t>
  </si>
  <si>
    <t>Ware Chadwell</t>
  </si>
  <si>
    <t>GAM1</t>
  </si>
  <si>
    <t>Ware Christchurch</t>
  </si>
  <si>
    <t>GAM2</t>
  </si>
  <si>
    <t>Stanstead St Margarets</t>
  </si>
  <si>
    <t>West</t>
  </si>
  <si>
    <t>Ware St Marys</t>
  </si>
  <si>
    <t>HBE1</t>
  </si>
  <si>
    <t>Hertford</t>
  </si>
  <si>
    <t>Bengeo</t>
  </si>
  <si>
    <t>Ware Trinity</t>
  </si>
  <si>
    <t>HBE2</t>
  </si>
  <si>
    <t>Watton-at-Stone</t>
  </si>
  <si>
    <t>HBE3</t>
  </si>
  <si>
    <t>HCA1</t>
  </si>
  <si>
    <t>Castle</t>
  </si>
  <si>
    <t>HCA2</t>
  </si>
  <si>
    <t>HCA3</t>
  </si>
  <si>
    <t>HCA4</t>
  </si>
  <si>
    <t>HCA5</t>
  </si>
  <si>
    <t>HCA6</t>
  </si>
  <si>
    <t>HHE1</t>
  </si>
  <si>
    <t>HHE2</t>
  </si>
  <si>
    <t>Brickendon Liberty</t>
  </si>
  <si>
    <t>HKI1</t>
  </si>
  <si>
    <t>Kingsmead</t>
  </si>
  <si>
    <t>HKI2</t>
  </si>
  <si>
    <t>HRN1</t>
  </si>
  <si>
    <t>Bengeo Rural</t>
  </si>
  <si>
    <t>HRN2</t>
  </si>
  <si>
    <t>Bramfield</t>
  </si>
  <si>
    <t>HRN3</t>
  </si>
  <si>
    <t>Sacombe</t>
  </si>
  <si>
    <t>HRN4</t>
  </si>
  <si>
    <t>Stapleford</t>
  </si>
  <si>
    <t>HRN5</t>
  </si>
  <si>
    <t>Tewin</t>
  </si>
  <si>
    <t>North</t>
  </si>
  <si>
    <t>HRS1</t>
  </si>
  <si>
    <t>Bayford</t>
  </si>
  <si>
    <t>HRS2</t>
  </si>
  <si>
    <t>Hertingfordbury</t>
  </si>
  <si>
    <t>HRS3</t>
  </si>
  <si>
    <t>Litle Berkhamsted</t>
  </si>
  <si>
    <t>HRS4</t>
  </si>
  <si>
    <t>HSE1</t>
  </si>
  <si>
    <t>Sele</t>
  </si>
  <si>
    <t>HSE2</t>
  </si>
  <si>
    <t>HSE3</t>
  </si>
  <si>
    <t>HSE4</t>
  </si>
  <si>
    <t>HUN1</t>
  </si>
  <si>
    <t>Eastwick</t>
  </si>
  <si>
    <t>Eastwick and Gilston</t>
  </si>
  <si>
    <t>HUN2</t>
  </si>
  <si>
    <t>HUN3</t>
  </si>
  <si>
    <t>Wareside</t>
  </si>
  <si>
    <t>HUN4</t>
  </si>
  <si>
    <t>Widford</t>
  </si>
  <si>
    <t>HUN5</t>
  </si>
  <si>
    <t>Gilston</t>
  </si>
  <si>
    <t>LHA1</t>
  </si>
  <si>
    <t>Albury</t>
  </si>
  <si>
    <t>LHA2</t>
  </si>
  <si>
    <t>Furneux Pelham</t>
  </si>
  <si>
    <t>LHA3</t>
  </si>
  <si>
    <t>LHA4</t>
  </si>
  <si>
    <t xml:space="preserve">Stocking Pelham </t>
  </si>
  <si>
    <t>MCO1</t>
  </si>
  <si>
    <t>Aspenden</t>
  </si>
  <si>
    <t>MCO2</t>
  </si>
  <si>
    <t>Cottered</t>
  </si>
  <si>
    <t>MCO3</t>
  </si>
  <si>
    <t>Westmill</t>
  </si>
  <si>
    <t>MCO4</t>
  </si>
  <si>
    <t>Great Munden</t>
  </si>
  <si>
    <t>MCO5</t>
  </si>
  <si>
    <t>Little Munden</t>
  </si>
  <si>
    <t>MHA1</t>
  </si>
  <si>
    <t>High Wych</t>
  </si>
  <si>
    <t>MHA2</t>
  </si>
  <si>
    <t>MHA3</t>
  </si>
  <si>
    <t>MHA4</t>
  </si>
  <si>
    <t>MHA5</t>
  </si>
  <si>
    <t>Rural</t>
  </si>
  <si>
    <t>PUC1</t>
  </si>
  <si>
    <t>Standon</t>
  </si>
  <si>
    <t>SAB1</t>
  </si>
  <si>
    <t>East</t>
  </si>
  <si>
    <t>SAB2</t>
  </si>
  <si>
    <t>SAW1</t>
  </si>
  <si>
    <t>SAW2</t>
  </si>
  <si>
    <t>SAW3</t>
  </si>
  <si>
    <t>SAW4</t>
  </si>
  <si>
    <t>TST1</t>
  </si>
  <si>
    <t>Colliers End</t>
  </si>
  <si>
    <t>TST2</t>
  </si>
  <si>
    <t>TST3</t>
  </si>
  <si>
    <t>Thundridge</t>
  </si>
  <si>
    <t>TST4</t>
  </si>
  <si>
    <t>High Cross</t>
  </si>
  <si>
    <t>WAL1</t>
  </si>
  <si>
    <t>Ardeley</t>
  </si>
  <si>
    <t>WAL2</t>
  </si>
  <si>
    <t>Benington</t>
  </si>
  <si>
    <t>WAL3</t>
  </si>
  <si>
    <t>WAS1</t>
  </si>
  <si>
    <t>WCC1</t>
  </si>
  <si>
    <t>Ware</t>
  </si>
  <si>
    <t>Christchurch</t>
  </si>
  <si>
    <t>WCC2</t>
  </si>
  <si>
    <t>WCW1</t>
  </si>
  <si>
    <t>Chadwell</t>
  </si>
  <si>
    <t>WSM1</t>
  </si>
  <si>
    <t>St Marys</t>
  </si>
  <si>
    <t>WSM2</t>
  </si>
  <si>
    <t>WSM3</t>
  </si>
  <si>
    <t>WTR1</t>
  </si>
  <si>
    <t>Trinity</t>
  </si>
  <si>
    <t>WTR2</t>
  </si>
  <si>
    <t>WTR3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</si>
</sst>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font>
      <sz val="12"/>
      <name val="Arial"/>
    </font>
    <font>
      <sz val="11"/>
      <color theme="1"/>
      <name val="Calibri"/>
      <family val="2"/>
      <scheme val="minor"/>
    </font>
    <font>
      <sz val="11"/>
      <color theme="1"/>
      <name val="Calibri"/>
      <family val="2"/>
      <scheme val="minor"/>
    </font>
    <font>
      <sz val="8"/>
      <name val="Times New Roman"/>
    </font>
    <font>
      <b/>
      <sz val="12"/>
      <name val="Arial"/>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32">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right/>
      <top style="thin">
        <color indexed="64"/>
      </top>
      <bottom/>
      <diagonal/>
    </border>
    <border>
      <left style="thin">
        <color theme="0" tint="-0.14999847407452621"/>
      </left>
      <right style="thin">
        <color theme="0" tint="-0.14999847407452621"/>
      </right>
      <top style="thin">
        <color indexed="64"/>
      </top>
      <bottom style="thin">
        <color theme="0" tint="-0.14999847407452621"/>
      </bottom>
      <diagonal/>
    </border>
    <border>
      <left/>
      <right style="thin">
        <color indexed="64"/>
      </right>
      <top style="thin">
        <color indexed="64"/>
      </top>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s>
  <cellStyleXfs count="61">
    <xf numFmtId="0" fontId="0" fillId="0" borderId="0">
      <alignment vertical="top"/>
    </xf>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1" fillId="28" borderId="0" applyNumberFormat="0" applyBorder="0" applyAlignment="0" applyProtection="0"/>
    <xf numFmtId="0" fontId="22" fillId="29" borderId="15" applyNumberFormat="0" applyAlignment="0" applyProtection="0"/>
    <xf numFmtId="0" fontId="23" fillId="30" borderId="16" applyNumberFormat="0" applyAlignment="0" applyProtection="0"/>
    <xf numFmtId="3"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0" fontId="5" fillId="0" borderId="0" applyFont="0" applyFill="0" applyBorder="0" applyAlignment="0" applyProtection="0"/>
    <xf numFmtId="0" fontId="24" fillId="0" borderId="0" applyNumberFormat="0" applyFill="0" applyBorder="0" applyAlignment="0" applyProtection="0"/>
    <xf numFmtId="2" fontId="5" fillId="0" borderId="0" applyFont="0" applyFill="0" applyBorder="0" applyAlignment="0" applyProtection="0"/>
    <xf numFmtId="0" fontId="25" fillId="31" borderId="0" applyNumberFormat="0" applyBorder="0" applyAlignment="0" applyProtection="0"/>
    <xf numFmtId="0" fontId="3" fillId="0" borderId="0" applyNumberFormat="0" applyFont="0" applyFill="0" applyAlignment="0" applyProtection="0"/>
    <xf numFmtId="0" fontId="26" fillId="0" borderId="17" applyNumberFormat="0" applyFill="0" applyAlignment="0" applyProtection="0"/>
    <xf numFmtId="0" fontId="3" fillId="0" borderId="0" applyNumberFormat="0" applyFont="0" applyFill="0" applyAlignment="0" applyProtection="0"/>
    <xf numFmtId="0" fontId="4" fillId="0" borderId="0" applyNumberFormat="0" applyFont="0" applyFill="0" applyAlignment="0" applyProtection="0"/>
    <xf numFmtId="0" fontId="27" fillId="0" borderId="18" applyNumberFormat="0" applyFill="0" applyAlignment="0" applyProtection="0"/>
    <xf numFmtId="0" fontId="4" fillId="0" borderId="0" applyNumberFormat="0" applyFont="0" applyFill="0" applyAlignment="0" applyProtection="0"/>
    <xf numFmtId="0" fontId="28" fillId="0" borderId="19" applyNumberFormat="0" applyFill="0" applyAlignment="0" applyProtection="0"/>
    <xf numFmtId="0" fontId="28" fillId="0" borderId="0" applyNumberFormat="0" applyFill="0" applyBorder="0" applyAlignment="0" applyProtection="0"/>
    <xf numFmtId="0" fontId="12" fillId="0" borderId="0" applyNumberFormat="0" applyFill="0" applyBorder="0" applyAlignment="0" applyProtection="0">
      <alignment vertical="top"/>
      <protection locked="0"/>
    </xf>
    <xf numFmtId="0" fontId="29" fillId="32" borderId="15" applyNumberFormat="0" applyAlignment="0" applyProtection="0"/>
    <xf numFmtId="0" fontId="30" fillId="0" borderId="20" applyNumberFormat="0" applyFill="0" applyAlignment="0" applyProtection="0"/>
    <xf numFmtId="0" fontId="31" fillId="33" borderId="0" applyNumberFormat="0" applyBorder="0" applyAlignment="0" applyProtection="0"/>
    <xf numFmtId="0" fontId="19" fillId="0" borderId="0"/>
    <xf numFmtId="0" fontId="18" fillId="0" borderId="0">
      <alignment vertical="top"/>
    </xf>
    <xf numFmtId="0" fontId="19" fillId="34" borderId="21" applyNumberFormat="0" applyFont="0" applyAlignment="0" applyProtection="0"/>
    <xf numFmtId="0" fontId="32" fillId="29" borderId="22" applyNumberFormat="0" applyAlignment="0" applyProtection="0"/>
    <xf numFmtId="0" fontId="33" fillId="0" borderId="0" applyNumberFormat="0" applyFill="0" applyBorder="0" applyAlignment="0" applyProtection="0"/>
    <xf numFmtId="0" fontId="5" fillId="0" borderId="1" applyNumberFormat="0" applyFont="0" applyBorder="0" applyAlignment="0" applyProtection="0"/>
    <xf numFmtId="0" fontId="34" fillId="0" borderId="23" applyNumberFormat="0" applyFill="0" applyAlignment="0" applyProtection="0"/>
    <xf numFmtId="0" fontId="5" fillId="0" borderId="1" applyNumberFormat="0" applyFont="0" applyBorder="0" applyAlignment="0" applyProtection="0"/>
    <xf numFmtId="0" fontId="35" fillId="0" borderId="0" applyNumberFormat="0" applyFill="0" applyBorder="0" applyAlignment="0" applyProtection="0"/>
    <xf numFmtId="0" fontId="2" fillId="0" borderId="0"/>
    <xf numFmtId="0" fontId="5" fillId="0" borderId="0">
      <alignment vertical="top"/>
    </xf>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76">
    <xf numFmtId="0" fontId="0" fillId="0" borderId="0" xfId="0" applyAlignment="1"/>
    <xf numFmtId="0" fontId="0" fillId="2" borderId="0" xfId="0" applyFill="1" applyAlignment="1"/>
    <xf numFmtId="0" fontId="6" fillId="2" borderId="0" xfId="0" applyFont="1" applyFill="1" applyAlignment="1"/>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6" fillId="3" borderId="0" xfId="0" applyFont="1"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0" fillId="3" borderId="3" xfId="0" applyFill="1" applyBorder="1" applyAlignment="1">
      <alignment vertical="center"/>
    </xf>
    <xf numFmtId="0" fontId="0" fillId="3" borderId="4" xfId="0" applyFill="1" applyBorder="1" applyAlignment="1">
      <alignment vertical="center"/>
    </xf>
    <xf numFmtId="0" fontId="5" fillId="0" borderId="0" xfId="0" applyFont="1" applyFill="1" applyBorder="1" applyAlignment="1" applyProtection="1">
      <alignment horizontal="left" vertical="center"/>
      <protection locked="0"/>
    </xf>
    <xf numFmtId="0" fontId="10" fillId="3" borderId="0" xfId="0" applyFont="1" applyFill="1" applyBorder="1" applyAlignment="1">
      <alignment vertical="center"/>
    </xf>
    <xf numFmtId="3" fontId="0" fillId="0" borderId="0" xfId="0" applyNumberFormat="1"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0" fontId="8" fillId="2" borderId="5" xfId="0" applyFont="1" applyFill="1" applyBorder="1" applyAlignment="1" applyProtection="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9" fillId="3" borderId="0" xfId="0" applyFont="1" applyFill="1" applyBorder="1" applyAlignment="1">
      <alignment vertical="center"/>
    </xf>
    <xf numFmtId="0" fontId="9" fillId="3" borderId="0" xfId="0" applyFont="1" applyFill="1" applyBorder="1" applyAlignment="1">
      <alignment horizontal="center" vertical="center"/>
    </xf>
    <xf numFmtId="0" fontId="9" fillId="3" borderId="0" xfId="0" applyFont="1" applyFill="1" applyBorder="1" applyAlignment="1">
      <alignment horizontal="left" vertical="center"/>
    </xf>
    <xf numFmtId="0" fontId="13" fillId="3" borderId="0" xfId="0" applyFont="1" applyFill="1" applyBorder="1" applyAlignment="1">
      <alignment vertical="center"/>
    </xf>
    <xf numFmtId="0" fontId="14" fillId="3" borderId="0" xfId="0" applyFont="1" applyFill="1" applyBorder="1" applyAlignment="1">
      <alignment vertical="center"/>
    </xf>
    <xf numFmtId="0" fontId="6" fillId="3" borderId="6" xfId="0" applyFont="1" applyFill="1" applyBorder="1" applyAlignment="1">
      <alignment horizontal="center" vertical="center"/>
    </xf>
    <xf numFmtId="0" fontId="15" fillId="3" borderId="4" xfId="0" applyFont="1" applyFill="1" applyBorder="1" applyAlignment="1">
      <alignment horizontal="right" vertical="center"/>
    </xf>
    <xf numFmtId="3" fontId="11" fillId="3" borderId="0" xfId="0" applyNumberFormat="1" applyFont="1" applyFill="1" applyBorder="1" applyAlignment="1">
      <alignment horizontal="center" vertical="center"/>
    </xf>
    <xf numFmtId="0" fontId="16" fillId="3" borderId="7" xfId="0" applyFont="1" applyFill="1" applyBorder="1" applyAlignment="1">
      <alignment horizontal="right" vertical="center"/>
    </xf>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vertical="center" wrapText="1"/>
    </xf>
    <xf numFmtId="0" fontId="8" fillId="2" borderId="11" xfId="0" applyFont="1" applyFill="1" applyBorder="1" applyAlignment="1" applyProtection="1">
      <alignment horizontal="center" vertical="center" wrapText="1"/>
    </xf>
    <xf numFmtId="0" fontId="15" fillId="3" borderId="0" xfId="0" applyFont="1" applyFill="1" applyBorder="1" applyAlignment="1">
      <alignment horizontal="right" vertical="center"/>
    </xf>
    <xf numFmtId="0" fontId="16" fillId="3" borderId="0" xfId="0" applyFont="1" applyFill="1" applyBorder="1" applyAlignment="1">
      <alignment horizontal="right" vertical="center"/>
    </xf>
    <xf numFmtId="0" fontId="6" fillId="3" borderId="0" xfId="0" applyFont="1" applyFill="1" applyBorder="1" applyAlignment="1">
      <alignment horizontal="center" vertical="center"/>
    </xf>
    <xf numFmtId="0" fontId="0" fillId="2" borderId="0" xfId="0" applyFill="1" applyAlignment="1">
      <alignment wrapText="1"/>
    </xf>
    <xf numFmtId="0" fontId="12" fillId="2" borderId="0" xfId="43" applyFill="1" applyAlignment="1" applyProtection="1">
      <alignment vertical="center"/>
      <protection locked="0"/>
    </xf>
    <xf numFmtId="0" fontId="17" fillId="3" borderId="0" xfId="0" applyFont="1" applyFill="1" applyBorder="1" applyAlignment="1">
      <alignment horizontal="right" vertical="center"/>
    </xf>
    <xf numFmtId="0" fontId="5" fillId="2" borderId="0" xfId="0" applyFont="1" applyFill="1" applyAlignment="1" applyProtection="1">
      <alignment vertical="center"/>
      <protection locked="0"/>
    </xf>
    <xf numFmtId="1" fontId="6" fillId="3" borderId="0" xfId="0" applyNumberFormat="1" applyFont="1" applyFill="1" applyBorder="1" applyAlignment="1">
      <alignment vertical="center" wrapText="1"/>
    </xf>
    <xf numFmtId="1" fontId="0" fillId="3" borderId="0" xfId="0" applyNumberFormat="1" applyFill="1" applyBorder="1" applyAlignment="1">
      <alignment vertical="center"/>
    </xf>
    <xf numFmtId="0" fontId="5" fillId="3" borderId="0" xfId="0" applyFont="1" applyFill="1" applyBorder="1" applyAlignment="1">
      <alignment horizontal="left" vertical="center"/>
    </xf>
    <xf numFmtId="0" fontId="5" fillId="0" borderId="0" xfId="0" applyFont="1" applyAlignment="1">
      <alignment horizontal="left" vertical="top" wrapText="1"/>
    </xf>
    <xf numFmtId="0" fontId="5" fillId="0" borderId="26" xfId="0"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3" fontId="0" fillId="0" borderId="0" xfId="0" applyNumberFormat="1" applyAlignment="1"/>
    <xf numFmtId="1" fontId="10" fillId="3" borderId="0" xfId="0" applyNumberFormat="1" applyFont="1" applyFill="1" applyBorder="1" applyAlignment="1">
      <alignment vertical="center"/>
    </xf>
    <xf numFmtId="0" fontId="6" fillId="3" borderId="0" xfId="0" applyFont="1" applyFill="1" applyBorder="1" applyAlignment="1">
      <alignment horizontal="left" vertical="center" wrapText="1"/>
    </xf>
    <xf numFmtId="0" fontId="8" fillId="2" borderId="12" xfId="0" applyFont="1" applyFill="1" applyBorder="1" applyAlignment="1" applyProtection="1">
      <alignment horizontal="center" vertical="center" wrapText="1"/>
    </xf>
    <xf numFmtId="1" fontId="6" fillId="3" borderId="3" xfId="0" applyNumberFormat="1" applyFont="1" applyFill="1" applyBorder="1" applyAlignment="1">
      <alignment vertical="center" wrapText="1"/>
    </xf>
    <xf numFmtId="1" fontId="5" fillId="0" borderId="28" xfId="0" applyNumberFormat="1" applyFont="1" applyFill="1" applyBorder="1" applyAlignment="1" applyProtection="1">
      <alignment horizontal="center" vertical="center"/>
      <protection locked="0"/>
    </xf>
    <xf numFmtId="1" fontId="5" fillId="0" borderId="4" xfId="0"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35" borderId="25" xfId="57" applyFont="1" applyFill="1" applyBorder="1" applyAlignment="1" applyProtection="1">
      <alignment horizontal="left" vertical="center"/>
      <protection locked="0"/>
    </xf>
    <xf numFmtId="0" fontId="5" fillId="35" borderId="27" xfId="57" applyFont="1" applyFill="1" applyBorder="1" applyAlignment="1" applyProtection="1">
      <alignment horizontal="left" vertical="center"/>
      <protection locked="0"/>
    </xf>
    <xf numFmtId="0" fontId="5" fillId="35" borderId="27" xfId="56" applyFont="1" applyFill="1" applyBorder="1" applyAlignment="1" applyProtection="1">
      <alignment horizontal="left"/>
      <protection locked="0"/>
    </xf>
    <xf numFmtId="0" fontId="5" fillId="35" borderId="29" xfId="57" applyFont="1" applyFill="1" applyBorder="1" applyAlignment="1" applyProtection="1">
      <alignment horizontal="left" vertical="center"/>
      <protection locked="0"/>
    </xf>
    <xf numFmtId="0" fontId="5" fillId="35" borderId="24" xfId="57" applyFont="1" applyFill="1" applyBorder="1" applyAlignment="1" applyProtection="1">
      <alignment horizontal="left" vertical="center"/>
      <protection locked="0"/>
    </xf>
    <xf numFmtId="0" fontId="5" fillId="35" borderId="24" xfId="56" applyFont="1" applyFill="1" applyBorder="1" applyAlignment="1" applyProtection="1">
      <alignment horizontal="left"/>
      <protection locked="0"/>
    </xf>
    <xf numFmtId="0" fontId="5" fillId="35" borderId="24" xfId="56" applyFont="1" applyFill="1" applyBorder="1" applyAlignment="1" applyProtection="1">
      <alignment horizontal="left" vertical="center"/>
      <protection locked="0"/>
    </xf>
    <xf numFmtId="0" fontId="5" fillId="35" borderId="29" xfId="56" applyFont="1" applyFill="1" applyBorder="1" applyAlignment="1" applyProtection="1">
      <alignment horizontal="left" vertical="center"/>
      <protection locked="0"/>
    </xf>
    <xf numFmtId="0" fontId="5" fillId="35" borderId="30" xfId="57" applyFont="1" applyFill="1" applyBorder="1" applyAlignment="1" applyProtection="1">
      <alignment horizontal="left" vertical="center"/>
      <protection locked="0"/>
    </xf>
    <xf numFmtId="0" fontId="5" fillId="35" borderId="31" xfId="57" applyFont="1" applyFill="1" applyBorder="1" applyAlignment="1" applyProtection="1">
      <alignment horizontal="left" vertical="center"/>
      <protection locked="0"/>
    </xf>
    <xf numFmtId="0" fontId="5" fillId="35" borderId="31" xfId="56" applyFont="1" applyFill="1" applyBorder="1" applyAlignment="1" applyProtection="1">
      <alignment horizontal="left"/>
      <protection locked="0"/>
    </xf>
    <xf numFmtId="0" fontId="6" fillId="3" borderId="0" xfId="0" applyFont="1" applyFill="1" applyBorder="1" applyAlignment="1">
      <alignment horizontal="left" vertical="center" wrapText="1"/>
    </xf>
    <xf numFmtId="0" fontId="8" fillId="2" borderId="12"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17" fillId="3" borderId="0" xfId="0" applyFont="1" applyFill="1" applyBorder="1" applyAlignment="1">
      <alignment horizontal="left" vertical="center" wrapText="1"/>
    </xf>
    <xf numFmtId="0" fontId="5" fillId="3" borderId="0" xfId="0" applyFont="1" applyFill="1" applyBorder="1" applyAlignment="1">
      <alignment vertical="center"/>
    </xf>
    <xf numFmtId="0" fontId="5" fillId="3" borderId="0" xfId="0" applyFont="1" applyFill="1" applyBorder="1" applyAlignment="1">
      <alignment horizontal="center" vertical="center"/>
    </xf>
  </cellXfs>
  <cellStyles count="6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rmal 3 2" xfId="57" xr:uid="{00000000-0005-0000-0000-000031000000}"/>
    <cellStyle name="Normal 4" xfId="56" xr:uid="{00000000-0005-0000-0000-000032000000}"/>
    <cellStyle name="Normal 5" xfId="59" xr:uid="{00000000-0005-0000-0000-000033000000}"/>
    <cellStyle name="Note 2" xfId="49" xr:uid="{00000000-0005-0000-0000-000034000000}"/>
    <cellStyle name="Output" xfId="50" builtinId="21" customBuiltin="1"/>
    <cellStyle name="Percent 2" xfId="58" xr:uid="{00000000-0005-0000-0000-000036000000}"/>
    <cellStyle name="Percent 3" xfId="60" xr:uid="{00000000-0005-0000-0000-000037000000}"/>
    <cellStyle name="Title" xfId="51" builtinId="15" customBuiltin="1"/>
    <cellStyle name="Total" xfId="52" builtinId="25" customBuiltin="1"/>
    <cellStyle name="Total 2" xfId="53" xr:uid="{00000000-0005-0000-0000-00003A000000}"/>
    <cellStyle name="Total 3" xfId="54" xr:uid="{00000000-0005-0000-0000-00003B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mes.Ellis@eastherts.gov.uk" TargetMode="External"/><Relationship Id="rId1" Type="http://schemas.openxmlformats.org/officeDocument/2006/relationships/hyperlink" Target="mailto:jonathan.ashby@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19" workbookViewId="0">
      <selection activeCell="C22" sqref="C22"/>
    </sheetView>
  </sheetViews>
  <sheetFormatPr defaultColWidth="8.88671875" defaultRowHeight="15"/>
  <cols>
    <col min="1" max="2" width="8.88671875" style="1"/>
    <col min="3" max="3" width="75.33203125" style="1" customWidth="1"/>
    <col min="4" max="16384" width="8.88671875" style="1"/>
  </cols>
  <sheetData>
    <row r="2" spans="2:3" ht="15.75">
      <c r="B2" s="2" t="s">
        <v>0</v>
      </c>
    </row>
    <row r="3" spans="2:3">
      <c r="B3" s="19" t="s">
        <v>1</v>
      </c>
      <c r="C3" s="21" t="s">
        <v>2</v>
      </c>
    </row>
    <row r="4" spans="2:3">
      <c r="B4" s="19" t="s">
        <v>3</v>
      </c>
      <c r="C4" s="40" t="s">
        <v>4</v>
      </c>
    </row>
    <row r="5" spans="2:3">
      <c r="B5" s="19" t="s">
        <v>5</v>
      </c>
      <c r="C5" s="21" t="s">
        <v>6</v>
      </c>
    </row>
    <row r="6" spans="2:3" ht="18" customHeight="1">
      <c r="B6" s="19" t="s">
        <v>7</v>
      </c>
      <c r="C6" s="46" t="s">
        <v>8</v>
      </c>
    </row>
    <row r="9" spans="2:3" ht="15.75">
      <c r="B9" s="2" t="s">
        <v>9</v>
      </c>
    </row>
    <row r="10" spans="2:3">
      <c r="B10" s="19" t="s">
        <v>1</v>
      </c>
      <c r="C10" s="42" t="s">
        <v>10</v>
      </c>
    </row>
    <row r="11" spans="2:3">
      <c r="B11" s="19" t="s">
        <v>3</v>
      </c>
      <c r="C11" s="40" t="s">
        <v>11</v>
      </c>
    </row>
    <row r="12" spans="2:3">
      <c r="B12" s="19" t="s">
        <v>5</v>
      </c>
      <c r="C12" s="21" t="s">
        <v>12</v>
      </c>
    </row>
    <row r="13" spans="2:3">
      <c r="B13" s="19" t="s">
        <v>7</v>
      </c>
      <c r="C13" s="21" t="s">
        <v>13</v>
      </c>
    </row>
    <row r="14" spans="2:3">
      <c r="B14" s="19"/>
      <c r="C14" s="21"/>
    </row>
    <row r="15" spans="2:3" ht="15.75">
      <c r="B15" s="2" t="s">
        <v>14</v>
      </c>
    </row>
    <row r="17" spans="2:3" ht="45">
      <c r="B17" s="18" t="s">
        <v>15</v>
      </c>
      <c r="C17" s="20" t="s">
        <v>16</v>
      </c>
    </row>
    <row r="18" spans="2:3" ht="60">
      <c r="B18" s="18" t="s">
        <v>17</v>
      </c>
      <c r="C18" s="20" t="s">
        <v>18</v>
      </c>
    </row>
    <row r="19" spans="2:3" ht="60">
      <c r="B19" s="18" t="s">
        <v>19</v>
      </c>
      <c r="C19" s="20" t="s">
        <v>20</v>
      </c>
    </row>
    <row r="20" spans="2:3" ht="48" customHeight="1">
      <c r="B20" s="18" t="s">
        <v>21</v>
      </c>
      <c r="C20" s="20" t="s">
        <v>22</v>
      </c>
    </row>
    <row r="21" spans="2:3" ht="30">
      <c r="B21" s="18" t="s">
        <v>23</v>
      </c>
      <c r="C21" s="20" t="s">
        <v>24</v>
      </c>
    </row>
    <row r="22" spans="2:3" ht="103.5" customHeight="1">
      <c r="B22" s="18" t="s">
        <v>25</v>
      </c>
      <c r="C22" s="20" t="s">
        <v>26</v>
      </c>
    </row>
    <row r="23" spans="2:3" ht="15.75">
      <c r="B23" s="2" t="s">
        <v>27</v>
      </c>
    </row>
    <row r="24" spans="2:3">
      <c r="B24" s="18"/>
      <c r="C24" s="20"/>
    </row>
    <row r="25" spans="2:3" ht="58.5" customHeight="1">
      <c r="B25" s="18" t="s">
        <v>15</v>
      </c>
      <c r="C25" s="39" t="s">
        <v>28</v>
      </c>
    </row>
    <row r="26" spans="2:3" ht="60" customHeight="1">
      <c r="B26" s="18" t="s">
        <v>17</v>
      </c>
      <c r="C26" s="39" t="s">
        <v>29</v>
      </c>
    </row>
    <row r="27" spans="2:3" ht="60">
      <c r="B27" s="18" t="s">
        <v>19</v>
      </c>
      <c r="C27" s="39" t="s">
        <v>30</v>
      </c>
    </row>
    <row r="28" spans="2:3">
      <c r="C28" s="39"/>
    </row>
    <row r="29" spans="2:3">
      <c r="C29" s="39"/>
    </row>
    <row r="30" spans="2:3">
      <c r="C30" s="39"/>
    </row>
    <row r="31" spans="2:3">
      <c r="C31" s="39"/>
    </row>
    <row r="32" spans="2:3">
      <c r="C32" s="39"/>
    </row>
    <row r="33" spans="3:3">
      <c r="C33" s="39"/>
    </row>
    <row r="34" spans="3:3">
      <c r="C34" s="39"/>
    </row>
    <row r="35" spans="3:3">
      <c r="C35" s="39"/>
    </row>
    <row r="36" spans="3:3">
      <c r="C36" s="39"/>
    </row>
  </sheetData>
  <phoneticPr fontId="7" type="noConversion"/>
  <hyperlinks>
    <hyperlink ref="C4" r:id="rId1" xr:uid="{00000000-0004-0000-0000-000000000000}"/>
    <hyperlink ref="C11" r:id="rId2" xr:uid="{00000000-0004-0000-0000-000001000000}"/>
  </hyperlinks>
  <pageMargins left="0.75" right="0.75" top="1" bottom="1" header="0.5" footer="0.5"/>
  <pageSetup paperSize="8"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10"/>
  <sheetViews>
    <sheetView tabSelected="1" zoomScale="72" workbookViewId="0">
      <selection activeCell="F20" sqref="F20"/>
    </sheetView>
  </sheetViews>
  <sheetFormatPr defaultColWidth="8.88671875" defaultRowHeight="15"/>
  <cols>
    <col min="1" max="1" width="2.77734375" style="7" customWidth="1"/>
    <col min="2" max="2" width="9.88671875" style="8" customWidth="1"/>
    <col min="3" max="3" width="23" style="6" customWidth="1"/>
    <col min="4" max="4" width="23.109375" style="6" bestFit="1" customWidth="1"/>
    <col min="5" max="5" width="23.5546875" style="6" bestFit="1" customWidth="1"/>
    <col min="6" max="6" width="25.109375" style="6" bestFit="1" customWidth="1"/>
    <col min="7" max="7" width="25" style="6" bestFit="1" customWidth="1"/>
    <col min="8" max="8" width="12.21875" style="8" customWidth="1"/>
    <col min="9" max="9" width="12.21875" style="14" customWidth="1"/>
    <col min="10" max="10" width="2.77734375" style="7" customWidth="1"/>
    <col min="11" max="11" width="25.77734375" style="7" customWidth="1"/>
    <col min="12" max="16" width="12.88671875" style="8" customWidth="1"/>
    <col min="17" max="17" width="12.88671875" style="7" bestFit="1" customWidth="1"/>
    <col min="18" max="16384" width="8.88671875" style="7"/>
  </cols>
  <sheetData>
    <row r="2" spans="1:20" s="22" customFormat="1" ht="18.75">
      <c r="B2" s="24" t="s">
        <v>31</v>
      </c>
      <c r="C2" s="24"/>
      <c r="D2" s="24"/>
      <c r="E2" s="24"/>
      <c r="F2" s="24"/>
      <c r="G2" s="24"/>
      <c r="H2" s="23"/>
      <c r="I2" s="25"/>
      <c r="L2" s="23"/>
      <c r="M2" s="23"/>
      <c r="N2" s="23"/>
      <c r="O2" s="23"/>
      <c r="P2" s="23"/>
    </row>
    <row r="3" spans="1:20" s="26" customFormat="1" ht="15.75">
      <c r="A3" s="74"/>
      <c r="B3" s="45" t="s">
        <v>32</v>
      </c>
      <c r="C3" s="45"/>
      <c r="D3" s="45"/>
      <c r="E3" s="45"/>
      <c r="F3" s="45"/>
      <c r="G3" s="37"/>
      <c r="H3" s="38"/>
      <c r="I3" s="38"/>
      <c r="J3" s="74"/>
      <c r="K3" s="30" t="s">
        <v>33</v>
      </c>
      <c r="L3" s="27">
        <v>2021</v>
      </c>
      <c r="M3" s="27">
        <v>2027</v>
      </c>
      <c r="N3" s="75"/>
      <c r="O3" s="75"/>
      <c r="P3" s="75"/>
      <c r="Q3" s="74"/>
      <c r="R3" s="74"/>
      <c r="S3" s="74"/>
      <c r="T3" s="74"/>
    </row>
    <row r="4" spans="1:20" s="26" customFormat="1" ht="15" customHeight="1">
      <c r="A4" s="74"/>
      <c r="B4" s="69" t="s">
        <v>34</v>
      </c>
      <c r="C4" s="69"/>
      <c r="D4" s="69"/>
      <c r="E4" s="69"/>
      <c r="F4" s="69"/>
      <c r="G4" s="74"/>
      <c r="H4" s="74"/>
      <c r="I4" s="74"/>
      <c r="J4" s="74"/>
      <c r="K4" s="28" t="s">
        <v>35</v>
      </c>
      <c r="L4" s="29">
        <f>SUM(L13:L90)</f>
        <v>50</v>
      </c>
      <c r="M4" s="29">
        <f>SUM(L13:L90)</f>
        <v>50</v>
      </c>
      <c r="N4" s="75"/>
      <c r="O4" s="75"/>
      <c r="P4" s="75"/>
      <c r="Q4" s="74"/>
      <c r="R4" s="74"/>
      <c r="S4" s="74"/>
      <c r="T4" s="74"/>
    </row>
    <row r="5" spans="1:20" s="26" customFormat="1" ht="15" customHeight="1">
      <c r="A5" s="74"/>
      <c r="B5" s="69"/>
      <c r="C5" s="69"/>
      <c r="D5" s="69"/>
      <c r="E5" s="69"/>
      <c r="F5" s="69"/>
      <c r="G5" s="36"/>
      <c r="H5" s="29"/>
      <c r="I5" s="29"/>
      <c r="J5" s="74"/>
      <c r="K5" s="28" t="s">
        <v>36</v>
      </c>
      <c r="L5" s="29">
        <f>SUM(H13:H109)</f>
        <v>113627</v>
      </c>
      <c r="M5" s="29">
        <f>SUM(I13:I109)</f>
        <v>132002</v>
      </c>
      <c r="N5" s="75"/>
      <c r="O5" s="75"/>
      <c r="P5" s="75"/>
      <c r="Q5" s="74"/>
      <c r="R5" s="74"/>
      <c r="S5" s="74"/>
      <c r="T5" s="74"/>
    </row>
    <row r="6" spans="1:20" s="26" customFormat="1" ht="15.75" customHeight="1">
      <c r="A6" s="74"/>
      <c r="B6" s="69"/>
      <c r="C6" s="69"/>
      <c r="D6" s="69"/>
      <c r="E6" s="69"/>
      <c r="F6" s="69"/>
      <c r="G6" s="74"/>
      <c r="H6" s="74"/>
      <c r="I6" s="74"/>
      <c r="J6" s="74"/>
      <c r="K6" s="28" t="s">
        <v>37</v>
      </c>
      <c r="L6" s="29">
        <f>L5/L4</f>
        <v>2272.54</v>
      </c>
      <c r="M6" s="29">
        <f>M5/M4</f>
        <v>2640.04</v>
      </c>
      <c r="N6" s="75"/>
      <c r="O6" s="75"/>
      <c r="P6" s="75"/>
      <c r="Q6" s="74"/>
      <c r="R6" s="74"/>
      <c r="S6" s="74"/>
      <c r="T6" s="74"/>
    </row>
    <row r="7" spans="1:20" s="26" customFormat="1" ht="15.75" customHeight="1">
      <c r="A7" s="74"/>
      <c r="B7" s="51"/>
      <c r="C7" s="51"/>
      <c r="D7" s="51"/>
      <c r="E7" s="51"/>
      <c r="F7" s="51"/>
      <c r="G7" s="74"/>
      <c r="H7" s="74"/>
      <c r="I7" s="74"/>
      <c r="J7" s="74"/>
      <c r="K7" s="36"/>
      <c r="L7" s="29"/>
      <c r="M7" s="29"/>
      <c r="N7" s="75"/>
      <c r="O7" s="75"/>
      <c r="P7" s="75"/>
      <c r="Q7" s="74"/>
      <c r="R7" s="74"/>
      <c r="S7" s="74"/>
      <c r="T7" s="74"/>
    </row>
    <row r="8" spans="1:20" s="26" customFormat="1" ht="15.75" customHeight="1">
      <c r="A8" s="74"/>
      <c r="B8" s="73" t="s">
        <v>38</v>
      </c>
      <c r="C8" s="73"/>
      <c r="D8" s="73"/>
      <c r="E8" s="73"/>
      <c r="F8" s="73"/>
      <c r="G8" s="74"/>
      <c r="H8" s="74"/>
      <c r="I8" s="74"/>
      <c r="J8" s="74"/>
      <c r="K8" s="36"/>
      <c r="L8" s="29"/>
      <c r="M8" s="29"/>
      <c r="N8" s="75"/>
      <c r="O8" s="75"/>
      <c r="P8" s="41" t="s">
        <v>39</v>
      </c>
      <c r="Q8" s="74"/>
      <c r="R8" s="74"/>
      <c r="S8" s="74"/>
      <c r="T8" s="74"/>
    </row>
    <row r="9" spans="1:20">
      <c r="L9" s="7"/>
      <c r="M9" s="7"/>
    </row>
    <row r="10" spans="1:20" ht="51" customHeight="1">
      <c r="B10" s="17" t="s">
        <v>40</v>
      </c>
      <c r="C10" s="17" t="s">
        <v>41</v>
      </c>
      <c r="D10" s="17" t="s">
        <v>42</v>
      </c>
      <c r="E10" s="17" t="s">
        <v>43</v>
      </c>
      <c r="F10" s="17" t="s">
        <v>44</v>
      </c>
      <c r="G10" s="17" t="s">
        <v>45</v>
      </c>
      <c r="H10" s="17" t="s">
        <v>46</v>
      </c>
      <c r="I10" s="17" t="s">
        <v>47</v>
      </c>
      <c r="J10" s="35"/>
      <c r="K10" s="17" t="s">
        <v>48</v>
      </c>
      <c r="L10" s="52" t="s">
        <v>49</v>
      </c>
      <c r="M10" s="70" t="s">
        <v>50</v>
      </c>
      <c r="N10" s="71"/>
      <c r="O10" s="71"/>
      <c r="P10" s="72"/>
    </row>
    <row r="11" spans="1:20" ht="15.75" thickBot="1"/>
    <row r="12" spans="1:20" s="5" customFormat="1" ht="32.25" thickBot="1">
      <c r="B12" s="9" t="s">
        <v>51</v>
      </c>
      <c r="C12" s="10" t="s">
        <v>52</v>
      </c>
      <c r="D12" s="10" t="s">
        <v>53</v>
      </c>
      <c r="E12" s="10" t="s">
        <v>54</v>
      </c>
      <c r="F12" s="10" t="s">
        <v>55</v>
      </c>
      <c r="G12" s="10" t="s">
        <v>56</v>
      </c>
      <c r="H12" s="9" t="s">
        <v>57</v>
      </c>
      <c r="I12" s="9" t="s">
        <v>58</v>
      </c>
      <c r="K12" s="32" t="s">
        <v>59</v>
      </c>
      <c r="L12" s="9" t="s">
        <v>60</v>
      </c>
      <c r="M12" s="33" t="s">
        <v>57</v>
      </c>
      <c r="N12" s="9" t="s">
        <v>61</v>
      </c>
      <c r="O12" s="33" t="s">
        <v>58</v>
      </c>
      <c r="P12" s="9" t="s">
        <v>62</v>
      </c>
    </row>
    <row r="13" spans="1:20" s="5" customFormat="1" ht="15.75">
      <c r="A13" s="31"/>
      <c r="B13" s="58" t="s">
        <v>63</v>
      </c>
      <c r="C13" s="47"/>
      <c r="D13" s="59" t="s">
        <v>64</v>
      </c>
      <c r="E13" s="47"/>
      <c r="F13" s="47"/>
      <c r="G13" s="59" t="s">
        <v>65</v>
      </c>
      <c r="H13" s="60">
        <v>272</v>
      </c>
      <c r="I13" s="54">
        <v>291</v>
      </c>
      <c r="J13" s="34"/>
      <c r="K13" t="s">
        <v>66</v>
      </c>
      <c r="L13" s="49">
        <v>3</v>
      </c>
      <c r="M13" s="15">
        <f t="shared" ref="M13:M42" si="0">IF(K13="",0,(SUMIF($G$13:$G$109,K13,$H$13:$H$109)))</f>
        <v>6001</v>
      </c>
      <c r="N13" s="16">
        <f>IF(K13="",-1,(-($L$6-(M13/L13))/$L$6))</f>
        <v>-0.11978080327152292</v>
      </c>
      <c r="O13" s="15">
        <f t="shared" ref="O13:O42" si="1">IF(K13="",0,(SUMIF($G$13:$G$109,K13,$I$13:$I$109)))</f>
        <v>6578</v>
      </c>
      <c r="P13" s="16">
        <f>IF(K13="",-1,(-($M$6-(O13/L13))/$M$6))</f>
        <v>-0.16945702842886223</v>
      </c>
      <c r="Q13" s="53"/>
    </row>
    <row r="14" spans="1:20" s="5" customFormat="1" ht="15.75">
      <c r="A14" s="31"/>
      <c r="B14" s="61" t="s">
        <v>67</v>
      </c>
      <c r="C14" s="13"/>
      <c r="D14" s="62" t="s">
        <v>65</v>
      </c>
      <c r="E14" s="13"/>
      <c r="F14" s="13"/>
      <c r="G14" s="62" t="s">
        <v>65</v>
      </c>
      <c r="H14" s="63">
        <v>1089</v>
      </c>
      <c r="I14" s="55">
        <v>1134</v>
      </c>
      <c r="J14" s="34"/>
      <c r="K14" t="s">
        <v>68</v>
      </c>
      <c r="L14" s="49">
        <v>3</v>
      </c>
      <c r="M14" s="15">
        <f t="shared" si="0"/>
        <v>7545</v>
      </c>
      <c r="N14" s="16">
        <f>IF(K14="",-1,(-($L$6-(M14/L14))/$L$6))</f>
        <v>0.1066911913541676</v>
      </c>
      <c r="O14" s="15">
        <f t="shared" si="1"/>
        <v>9061</v>
      </c>
      <c r="P14" s="16">
        <f>IF(K14="",-1,(-($M$6-(O14/L14))/$M$6))</f>
        <v>0.14404832250016422</v>
      </c>
      <c r="Q14" s="53"/>
      <c r="T14" s="43"/>
    </row>
    <row r="15" spans="1:20" s="5" customFormat="1" ht="15.75">
      <c r="A15" s="31"/>
      <c r="B15" s="61" t="s">
        <v>69</v>
      </c>
      <c r="C15" s="13"/>
      <c r="D15" s="62" t="s">
        <v>70</v>
      </c>
      <c r="E15" s="13"/>
      <c r="F15" s="13" t="s">
        <v>71</v>
      </c>
      <c r="G15" s="62" t="s">
        <v>65</v>
      </c>
      <c r="H15" s="63">
        <v>158</v>
      </c>
      <c r="I15" s="55">
        <v>169</v>
      </c>
      <c r="J15" s="34"/>
      <c r="K15" t="s">
        <v>72</v>
      </c>
      <c r="L15" s="49">
        <v>2</v>
      </c>
      <c r="M15" s="15">
        <f t="shared" si="0"/>
        <v>4758</v>
      </c>
      <c r="N15" s="16">
        <f t="shared" ref="N15:N77" si="2">IF(K15="",-1,(-($L$6-(M15/L15))/$L$6))</f>
        <v>4.6846260131834877E-2</v>
      </c>
      <c r="O15" s="15">
        <f t="shared" si="1"/>
        <v>5879</v>
      </c>
      <c r="P15" s="16">
        <f t="shared" ref="P15:P77" si="3">IF(K15="",-1,(-($M$6-(O15/L15))/$M$6))</f>
        <v>0.11343009954394632</v>
      </c>
      <c r="Q15" s="53"/>
      <c r="T15" s="43"/>
    </row>
    <row r="16" spans="1:20" s="5" customFormat="1" ht="15.75">
      <c r="A16" s="31"/>
      <c r="B16" s="61" t="s">
        <v>73</v>
      </c>
      <c r="C16" s="13"/>
      <c r="D16" s="62" t="s">
        <v>74</v>
      </c>
      <c r="E16" s="13"/>
      <c r="F16" s="13"/>
      <c r="G16" s="62" t="s">
        <v>65</v>
      </c>
      <c r="H16" s="63">
        <v>590</v>
      </c>
      <c r="I16" s="55">
        <v>639</v>
      </c>
      <c r="J16" s="34"/>
      <c r="K16" t="s">
        <v>75</v>
      </c>
      <c r="L16" s="49">
        <v>2</v>
      </c>
      <c r="M16" s="15">
        <f t="shared" si="0"/>
        <v>4798</v>
      </c>
      <c r="N16" s="16">
        <f t="shared" si="2"/>
        <v>5.5646985311589695E-2</v>
      </c>
      <c r="O16" s="15">
        <f t="shared" si="1"/>
        <v>7646</v>
      </c>
      <c r="P16" s="16">
        <f t="shared" si="3"/>
        <v>0.44808411993757674</v>
      </c>
      <c r="Q16" s="53"/>
      <c r="T16" s="43"/>
    </row>
    <row r="17" spans="1:20" s="5" customFormat="1" ht="15.75">
      <c r="A17" s="31"/>
      <c r="B17" s="61" t="s">
        <v>76</v>
      </c>
      <c r="C17" s="13"/>
      <c r="D17" s="62" t="s">
        <v>77</v>
      </c>
      <c r="E17" s="13"/>
      <c r="F17" s="13" t="s">
        <v>71</v>
      </c>
      <c r="G17" s="62" t="s">
        <v>65</v>
      </c>
      <c r="H17" s="63">
        <v>106</v>
      </c>
      <c r="I17" s="55">
        <v>112</v>
      </c>
      <c r="J17" s="34"/>
      <c r="K17" t="s">
        <v>78</v>
      </c>
      <c r="L17" s="49">
        <v>3</v>
      </c>
      <c r="M17" s="15">
        <f t="shared" si="0"/>
        <v>6934</v>
      </c>
      <c r="N17" s="16">
        <f t="shared" si="2"/>
        <v>1.70704732736645E-2</v>
      </c>
      <c r="O17" s="15">
        <f t="shared" si="1"/>
        <v>8826</v>
      </c>
      <c r="P17" s="16">
        <f t="shared" si="3"/>
        <v>0.11437705489310769</v>
      </c>
      <c r="Q17" s="53"/>
      <c r="T17" s="43"/>
    </row>
    <row r="18" spans="1:20" s="5" customFormat="1" ht="15.75">
      <c r="B18" s="61" t="s">
        <v>79</v>
      </c>
      <c r="C18" s="13"/>
      <c r="D18" s="64" t="s">
        <v>80</v>
      </c>
      <c r="E18" s="13" t="s">
        <v>81</v>
      </c>
      <c r="F18" s="13"/>
      <c r="G18" s="62" t="s">
        <v>66</v>
      </c>
      <c r="H18" s="63">
        <v>2953</v>
      </c>
      <c r="I18" s="55">
        <v>3283</v>
      </c>
      <c r="J18" s="31"/>
      <c r="K18" t="s">
        <v>65</v>
      </c>
      <c r="L18" s="49">
        <v>1</v>
      </c>
      <c r="M18" s="15">
        <f t="shared" si="0"/>
        <v>2215</v>
      </c>
      <c r="N18" s="16">
        <f t="shared" si="2"/>
        <v>-2.5319686342154576E-2</v>
      </c>
      <c r="O18" s="15">
        <f t="shared" si="1"/>
        <v>2345</v>
      </c>
      <c r="P18" s="16">
        <f t="shared" si="3"/>
        <v>-0.11175588248662897</v>
      </c>
      <c r="Q18" s="53"/>
      <c r="T18" s="43"/>
    </row>
    <row r="19" spans="1:20" ht="15.75">
      <c r="B19" s="61" t="s">
        <v>82</v>
      </c>
      <c r="C19" s="13"/>
      <c r="D19" s="64" t="s">
        <v>80</v>
      </c>
      <c r="E19" s="13" t="s">
        <v>81</v>
      </c>
      <c r="F19" s="13"/>
      <c r="G19" s="62" t="s">
        <v>66</v>
      </c>
      <c r="H19" s="63">
        <v>890</v>
      </c>
      <c r="I19" s="55">
        <v>937</v>
      </c>
      <c r="J19" s="12"/>
      <c r="K19" t="s">
        <v>83</v>
      </c>
      <c r="L19" s="49">
        <v>2</v>
      </c>
      <c r="M19" s="15">
        <f t="shared" si="0"/>
        <v>6042</v>
      </c>
      <c r="N19" s="16">
        <f t="shared" si="2"/>
        <v>0.32934953840196435</v>
      </c>
      <c r="O19" s="15">
        <f t="shared" si="1"/>
        <v>6623</v>
      </c>
      <c r="P19" s="16">
        <f t="shared" si="3"/>
        <v>0.25433705549915914</v>
      </c>
      <c r="Q19" s="53"/>
      <c r="T19" s="44"/>
    </row>
    <row r="20" spans="1:20" ht="15.75">
      <c r="B20" s="61" t="s">
        <v>84</v>
      </c>
      <c r="C20" s="13"/>
      <c r="D20" s="64" t="s">
        <v>80</v>
      </c>
      <c r="E20" s="13" t="s">
        <v>81</v>
      </c>
      <c r="F20" s="13"/>
      <c r="G20" s="62" t="s">
        <v>66</v>
      </c>
      <c r="H20" s="63">
        <v>2158</v>
      </c>
      <c r="I20" s="55">
        <v>2358</v>
      </c>
      <c r="J20" s="12"/>
      <c r="K20" t="s">
        <v>85</v>
      </c>
      <c r="L20" s="49">
        <v>1</v>
      </c>
      <c r="M20" s="15">
        <f t="shared" si="0"/>
        <v>1965</v>
      </c>
      <c r="N20" s="16">
        <f t="shared" si="2"/>
        <v>-0.13532875108908973</v>
      </c>
      <c r="O20" s="15">
        <f t="shared" si="1"/>
        <v>2812</v>
      </c>
      <c r="P20" s="16">
        <f t="shared" si="3"/>
        <v>6.5135376736716127E-2</v>
      </c>
      <c r="Q20" s="53"/>
      <c r="T20" s="44"/>
    </row>
    <row r="21" spans="1:20" ht="15.75">
      <c r="B21" s="61" t="s">
        <v>86</v>
      </c>
      <c r="C21" s="13"/>
      <c r="D21" s="64" t="s">
        <v>80</v>
      </c>
      <c r="E21" s="13" t="s">
        <v>87</v>
      </c>
      <c r="F21" s="13"/>
      <c r="G21" s="62" t="s">
        <v>68</v>
      </c>
      <c r="H21" s="63">
        <v>2217</v>
      </c>
      <c r="I21" s="55">
        <v>3244</v>
      </c>
      <c r="J21" s="12"/>
      <c r="K21" t="s">
        <v>88</v>
      </c>
      <c r="L21" s="49">
        <v>1</v>
      </c>
      <c r="M21" s="15">
        <f t="shared" si="0"/>
        <v>2191</v>
      </c>
      <c r="N21" s="16">
        <f t="shared" si="2"/>
        <v>-3.5880556557860349E-2</v>
      </c>
      <c r="O21" s="15">
        <f t="shared" si="1"/>
        <v>2356</v>
      </c>
      <c r="P21" s="16">
        <f t="shared" si="3"/>
        <v>-0.10758927895031892</v>
      </c>
      <c r="Q21" s="53"/>
      <c r="T21" s="44"/>
    </row>
    <row r="22" spans="1:20" ht="15.75">
      <c r="B22" s="61" t="s">
        <v>89</v>
      </c>
      <c r="C22" s="13"/>
      <c r="D22" s="64" t="s">
        <v>80</v>
      </c>
      <c r="E22" s="13" t="s">
        <v>87</v>
      </c>
      <c r="F22" s="13"/>
      <c r="G22" s="62" t="s">
        <v>68</v>
      </c>
      <c r="H22" s="63">
        <v>2148</v>
      </c>
      <c r="I22" s="55">
        <v>2279</v>
      </c>
      <c r="J22" s="12"/>
      <c r="K22" t="s">
        <v>90</v>
      </c>
      <c r="L22" s="49">
        <v>3</v>
      </c>
      <c r="M22" s="15">
        <f t="shared" si="0"/>
        <v>6180</v>
      </c>
      <c r="N22" s="16">
        <f t="shared" si="2"/>
        <v>-9.3525306485254367E-2</v>
      </c>
      <c r="O22" s="15">
        <f t="shared" si="1"/>
        <v>6647</v>
      </c>
      <c r="P22" s="16">
        <f t="shared" si="3"/>
        <v>-0.16074503921657757</v>
      </c>
      <c r="Q22" s="53"/>
      <c r="T22" s="44"/>
    </row>
    <row r="23" spans="1:20" ht="15.75">
      <c r="B23" s="61" t="s">
        <v>91</v>
      </c>
      <c r="C23" s="13"/>
      <c r="D23" s="64" t="s">
        <v>80</v>
      </c>
      <c r="E23" s="13" t="s">
        <v>87</v>
      </c>
      <c r="F23" s="13"/>
      <c r="G23" s="62" t="s">
        <v>68</v>
      </c>
      <c r="H23" s="63">
        <v>1891</v>
      </c>
      <c r="I23" s="55">
        <v>2172</v>
      </c>
      <c r="J23" s="12"/>
      <c r="K23" t="s">
        <v>92</v>
      </c>
      <c r="L23" s="49">
        <v>3</v>
      </c>
      <c r="M23" s="15">
        <f t="shared" si="0"/>
        <v>7468</v>
      </c>
      <c r="N23" s="16">
        <f t="shared" si="2"/>
        <v>9.5396927373482321E-2</v>
      </c>
      <c r="O23" s="15">
        <f t="shared" si="1"/>
        <v>8529</v>
      </c>
      <c r="P23" s="16">
        <f t="shared" si="3"/>
        <v>7.6877623066317194E-2</v>
      </c>
      <c r="Q23" s="53"/>
      <c r="T23" s="44"/>
    </row>
    <row r="24" spans="1:20" ht="15.75">
      <c r="B24" s="61" t="s">
        <v>93</v>
      </c>
      <c r="C24" s="13"/>
      <c r="D24" s="64" t="s">
        <v>80</v>
      </c>
      <c r="E24" s="13" t="s">
        <v>87</v>
      </c>
      <c r="F24" s="13"/>
      <c r="G24" s="62" t="s">
        <v>68</v>
      </c>
      <c r="H24" s="63">
        <v>1289</v>
      </c>
      <c r="I24" s="55">
        <v>1366</v>
      </c>
      <c r="J24" s="12"/>
      <c r="K24" t="s">
        <v>94</v>
      </c>
      <c r="L24" s="49">
        <v>1</v>
      </c>
      <c r="M24" s="15">
        <f t="shared" si="0"/>
        <v>2415</v>
      </c>
      <c r="N24" s="16">
        <f t="shared" si="2"/>
        <v>6.2687565455393543E-2</v>
      </c>
      <c r="O24" s="15">
        <f t="shared" si="1"/>
        <v>2512</v>
      </c>
      <c r="P24" s="16">
        <f t="shared" si="3"/>
        <v>-4.849926516264904E-2</v>
      </c>
      <c r="Q24" s="53"/>
      <c r="T24" s="44"/>
    </row>
    <row r="25" spans="1:20" ht="15.75">
      <c r="B25" s="61" t="s">
        <v>95</v>
      </c>
      <c r="C25" s="13"/>
      <c r="D25" s="64" t="s">
        <v>80</v>
      </c>
      <c r="E25" s="13" t="s">
        <v>96</v>
      </c>
      <c r="F25" s="13"/>
      <c r="G25" s="62" t="s">
        <v>72</v>
      </c>
      <c r="H25" s="64">
        <v>2704</v>
      </c>
      <c r="I25" s="55">
        <v>3646</v>
      </c>
      <c r="J25" s="12"/>
      <c r="K25" t="s">
        <v>97</v>
      </c>
      <c r="L25" s="49">
        <v>2</v>
      </c>
      <c r="M25" s="15">
        <f t="shared" si="0"/>
        <v>4528</v>
      </c>
      <c r="N25" s="16">
        <f t="shared" si="2"/>
        <v>-3.7579096517552889E-3</v>
      </c>
      <c r="O25" s="15">
        <f t="shared" si="1"/>
        <v>4750</v>
      </c>
      <c r="P25" s="16">
        <f t="shared" si="3"/>
        <v>-0.10039241829669246</v>
      </c>
      <c r="Q25" s="53"/>
      <c r="T25" s="44"/>
    </row>
    <row r="26" spans="1:20" ht="15.75">
      <c r="B26" s="61" t="s">
        <v>98</v>
      </c>
      <c r="C26" s="13"/>
      <c r="D26" s="64" t="s">
        <v>80</v>
      </c>
      <c r="E26" s="13" t="s">
        <v>96</v>
      </c>
      <c r="F26" s="13"/>
      <c r="G26" s="62" t="s">
        <v>72</v>
      </c>
      <c r="H26" s="63">
        <v>2054</v>
      </c>
      <c r="I26" s="55">
        <v>2233</v>
      </c>
      <c r="J26" s="12"/>
      <c r="K26" t="s">
        <v>99</v>
      </c>
      <c r="L26" s="49">
        <v>1</v>
      </c>
      <c r="M26" s="15">
        <f t="shared" si="0"/>
        <v>1842</v>
      </c>
      <c r="N26" s="16">
        <f t="shared" si="2"/>
        <v>-0.18945321094458181</v>
      </c>
      <c r="O26" s="15">
        <f t="shared" si="1"/>
        <v>1981</v>
      </c>
      <c r="P26" s="16">
        <f t="shared" si="3"/>
        <v>-0.24963258132452537</v>
      </c>
      <c r="Q26" s="53"/>
      <c r="T26" s="44"/>
    </row>
    <row r="27" spans="1:20" ht="15.75">
      <c r="B27" s="61" t="s">
        <v>100</v>
      </c>
      <c r="C27" s="13"/>
      <c r="D27" s="64" t="s">
        <v>80</v>
      </c>
      <c r="E27" s="13" t="s">
        <v>101</v>
      </c>
      <c r="F27" s="13"/>
      <c r="G27" s="62" t="s">
        <v>78</v>
      </c>
      <c r="H27" s="63">
        <v>1718</v>
      </c>
      <c r="I27" s="55">
        <v>2080</v>
      </c>
      <c r="J27" s="12"/>
      <c r="K27" t="s">
        <v>102</v>
      </c>
      <c r="L27" s="49">
        <v>1</v>
      </c>
      <c r="M27" s="15">
        <f t="shared" si="0"/>
        <v>2106</v>
      </c>
      <c r="N27" s="16">
        <f t="shared" si="2"/>
        <v>-7.3283638571818299E-2</v>
      </c>
      <c r="O27" s="15">
        <f t="shared" si="1"/>
        <v>2232</v>
      </c>
      <c r="P27" s="16">
        <f t="shared" si="3"/>
        <v>-0.15455826426872318</v>
      </c>
      <c r="Q27" s="53"/>
      <c r="T27" s="44"/>
    </row>
    <row r="28" spans="1:20" ht="15.75">
      <c r="B28" s="61" t="s">
        <v>103</v>
      </c>
      <c r="C28" s="13"/>
      <c r="D28" s="64" t="s">
        <v>80</v>
      </c>
      <c r="E28" s="13" t="s">
        <v>101</v>
      </c>
      <c r="F28" s="13"/>
      <c r="G28" s="62" t="s">
        <v>78</v>
      </c>
      <c r="H28" s="63">
        <v>2958</v>
      </c>
      <c r="I28" s="55">
        <v>3634</v>
      </c>
      <c r="J28" s="12"/>
      <c r="K28" t="s">
        <v>104</v>
      </c>
      <c r="L28" s="49">
        <v>2</v>
      </c>
      <c r="M28" s="15">
        <f t="shared" si="0"/>
        <v>4258</v>
      </c>
      <c r="N28" s="16">
        <f t="shared" si="2"/>
        <v>-6.3162804615100265E-2</v>
      </c>
      <c r="O28" s="15">
        <f t="shared" si="1"/>
        <v>5146</v>
      </c>
      <c r="P28" s="16">
        <f t="shared" si="3"/>
        <v>-2.5393554643111455E-2</v>
      </c>
      <c r="Q28" s="53"/>
      <c r="T28" s="44"/>
    </row>
    <row r="29" spans="1:20" ht="15.75">
      <c r="B29" s="61" t="s">
        <v>105</v>
      </c>
      <c r="C29" s="13"/>
      <c r="D29" s="62" t="s">
        <v>80</v>
      </c>
      <c r="E29" s="13" t="s">
        <v>101</v>
      </c>
      <c r="F29" s="13"/>
      <c r="G29" s="62" t="s">
        <v>78</v>
      </c>
      <c r="H29" s="63">
        <v>2051</v>
      </c>
      <c r="I29" s="56">
        <v>2174</v>
      </c>
      <c r="J29" s="12"/>
      <c r="K29" t="s">
        <v>106</v>
      </c>
      <c r="L29" s="49">
        <v>1</v>
      </c>
      <c r="M29" s="15">
        <f t="shared" si="0"/>
        <v>2673</v>
      </c>
      <c r="N29" s="16">
        <f t="shared" si="2"/>
        <v>0.17621692027423061</v>
      </c>
      <c r="O29" s="15">
        <f t="shared" si="1"/>
        <v>4479</v>
      </c>
      <c r="P29" s="16">
        <f t="shared" si="3"/>
        <v>0.69656520355752183</v>
      </c>
      <c r="Q29" s="53"/>
      <c r="T29" s="44"/>
    </row>
    <row r="30" spans="1:20" ht="15.75">
      <c r="B30" s="61" t="s">
        <v>107</v>
      </c>
      <c r="C30" s="13"/>
      <c r="D30" s="62" t="s">
        <v>108</v>
      </c>
      <c r="E30" s="13" t="s">
        <v>109</v>
      </c>
      <c r="F30" s="13"/>
      <c r="G30" s="62" t="s">
        <v>78</v>
      </c>
      <c r="H30" s="63">
        <v>207</v>
      </c>
      <c r="I30" s="56">
        <v>938</v>
      </c>
      <c r="J30" s="12"/>
      <c r="K30" t="s">
        <v>110</v>
      </c>
      <c r="L30" s="49">
        <v>1</v>
      </c>
      <c r="M30" s="15">
        <f t="shared" si="0"/>
        <v>1993</v>
      </c>
      <c r="N30" s="16">
        <f t="shared" si="2"/>
        <v>-0.12300773583743299</v>
      </c>
      <c r="O30" s="15">
        <f t="shared" si="1"/>
        <v>2132</v>
      </c>
      <c r="P30" s="16">
        <f t="shared" si="3"/>
        <v>-0.19243647823517823</v>
      </c>
      <c r="Q30" s="53"/>
      <c r="T30" s="44"/>
    </row>
    <row r="31" spans="1:20" ht="15.75">
      <c r="B31" s="61" t="s">
        <v>111</v>
      </c>
      <c r="C31" s="13"/>
      <c r="D31" s="64" t="s">
        <v>80</v>
      </c>
      <c r="E31" s="13" t="s">
        <v>112</v>
      </c>
      <c r="F31" s="13"/>
      <c r="G31" s="64" t="s">
        <v>75</v>
      </c>
      <c r="H31" s="63">
        <v>509</v>
      </c>
      <c r="I31" s="56">
        <v>3357</v>
      </c>
      <c r="J31" s="12"/>
      <c r="K31" t="s">
        <v>113</v>
      </c>
      <c r="L31" s="49">
        <v>1</v>
      </c>
      <c r="M31" s="15">
        <f t="shared" si="0"/>
        <v>2323</v>
      </c>
      <c r="N31" s="16">
        <f t="shared" si="2"/>
        <v>2.2204229628521407E-2</v>
      </c>
      <c r="O31" s="15">
        <f t="shared" si="1"/>
        <v>2452</v>
      </c>
      <c r="P31" s="16">
        <f t="shared" si="3"/>
        <v>-7.1226193542522076E-2</v>
      </c>
      <c r="Q31" s="53"/>
      <c r="T31" s="44"/>
    </row>
    <row r="32" spans="1:20" ht="15.75">
      <c r="B32" s="65" t="s">
        <v>114</v>
      </c>
      <c r="C32" s="13"/>
      <c r="D32" s="64" t="s">
        <v>80</v>
      </c>
      <c r="E32" s="13" t="s">
        <v>112</v>
      </c>
      <c r="F32" s="13"/>
      <c r="G32" s="64" t="s">
        <v>75</v>
      </c>
      <c r="H32" s="64">
        <v>1867</v>
      </c>
      <c r="I32" s="55">
        <v>1867</v>
      </c>
      <c r="J32" s="12"/>
      <c r="K32" t="s">
        <v>115</v>
      </c>
      <c r="L32" s="49">
        <v>1</v>
      </c>
      <c r="M32" s="15">
        <f t="shared" si="0"/>
        <v>2055</v>
      </c>
      <c r="N32" s="16">
        <f t="shared" si="2"/>
        <v>-9.5725487780193075E-2</v>
      </c>
      <c r="O32" s="15">
        <f t="shared" si="1"/>
        <v>2392</v>
      </c>
      <c r="P32" s="16">
        <f t="shared" si="3"/>
        <v>-9.3953121922395105E-2</v>
      </c>
      <c r="Q32" s="53"/>
      <c r="T32" s="44"/>
    </row>
    <row r="33" spans="2:20" ht="15.75">
      <c r="B33" s="61" t="s">
        <v>116</v>
      </c>
      <c r="C33" s="13"/>
      <c r="D33" s="64" t="s">
        <v>80</v>
      </c>
      <c r="E33" s="13" t="s">
        <v>112</v>
      </c>
      <c r="F33" s="13"/>
      <c r="G33" s="64" t="s">
        <v>75</v>
      </c>
      <c r="H33" s="63">
        <v>2422</v>
      </c>
      <c r="I33" s="55">
        <v>2422</v>
      </c>
      <c r="J33" s="12"/>
      <c r="K33" t="s">
        <v>117</v>
      </c>
      <c r="L33" s="49">
        <v>1</v>
      </c>
      <c r="M33" s="15">
        <f t="shared" si="0"/>
        <v>2236</v>
      </c>
      <c r="N33" s="16">
        <f t="shared" si="2"/>
        <v>-1.6078924903412027E-2</v>
      </c>
      <c r="O33" s="15">
        <f t="shared" si="1"/>
        <v>2511</v>
      </c>
      <c r="P33" s="16">
        <f t="shared" si="3"/>
        <v>-4.8878047302313585E-2</v>
      </c>
      <c r="Q33" s="53"/>
      <c r="T33" s="44"/>
    </row>
    <row r="34" spans="2:20" ht="15.75">
      <c r="B34" s="61" t="s">
        <v>118</v>
      </c>
      <c r="C34" s="13"/>
      <c r="D34" s="62" t="s">
        <v>119</v>
      </c>
      <c r="E34" s="13"/>
      <c r="F34" s="13"/>
      <c r="G34" s="62" t="s">
        <v>83</v>
      </c>
      <c r="H34" s="63">
        <v>226</v>
      </c>
      <c r="I34" s="55">
        <v>242</v>
      </c>
      <c r="J34" s="12"/>
      <c r="K34" t="s">
        <v>120</v>
      </c>
      <c r="L34" s="49">
        <v>3</v>
      </c>
      <c r="M34" s="15">
        <f t="shared" si="0"/>
        <v>6930</v>
      </c>
      <c r="N34" s="16">
        <f t="shared" si="2"/>
        <v>1.6483758261680779E-2</v>
      </c>
      <c r="O34" s="15">
        <f t="shared" si="1"/>
        <v>8323</v>
      </c>
      <c r="P34" s="16">
        <f t="shared" si="3"/>
        <v>5.086791614268478E-2</v>
      </c>
      <c r="Q34" s="53"/>
      <c r="T34" s="44"/>
    </row>
    <row r="35" spans="2:20" ht="15.75">
      <c r="B35" s="61" t="s">
        <v>121</v>
      </c>
      <c r="C35" s="13"/>
      <c r="D35" s="62" t="s">
        <v>83</v>
      </c>
      <c r="E35" s="13"/>
      <c r="F35" s="13"/>
      <c r="G35" s="62" t="s">
        <v>83</v>
      </c>
      <c r="H35" s="63">
        <v>5695</v>
      </c>
      <c r="I35" s="55">
        <v>6247</v>
      </c>
      <c r="J35" s="12"/>
      <c r="K35" t="s">
        <v>122</v>
      </c>
      <c r="L35" s="49">
        <v>1</v>
      </c>
      <c r="M35" s="15">
        <f t="shared" si="0"/>
        <v>2339</v>
      </c>
      <c r="N35" s="16">
        <f t="shared" si="2"/>
        <v>2.9244809772325256E-2</v>
      </c>
      <c r="O35" s="15">
        <f t="shared" si="1"/>
        <v>2510</v>
      </c>
      <c r="P35" s="16">
        <f t="shared" si="3"/>
        <v>-4.9256829441978137E-2</v>
      </c>
      <c r="Q35" s="53"/>
      <c r="T35" s="44"/>
    </row>
    <row r="36" spans="2:20" ht="15.75">
      <c r="B36" s="61" t="s">
        <v>123</v>
      </c>
      <c r="C36" s="13"/>
      <c r="D36" s="62" t="s">
        <v>124</v>
      </c>
      <c r="E36" s="13"/>
      <c r="F36" s="13"/>
      <c r="G36" s="62" t="s">
        <v>83</v>
      </c>
      <c r="H36" s="63">
        <v>121</v>
      </c>
      <c r="I36" s="55">
        <v>134</v>
      </c>
      <c r="J36" s="12"/>
      <c r="K36" t="s">
        <v>125</v>
      </c>
      <c r="L36" s="49">
        <v>1</v>
      </c>
      <c r="M36" s="15">
        <f t="shared" si="0"/>
        <v>2557</v>
      </c>
      <c r="N36" s="16">
        <f t="shared" si="2"/>
        <v>0.12517271423165272</v>
      </c>
      <c r="O36" s="15">
        <f t="shared" si="1"/>
        <v>2691</v>
      </c>
      <c r="P36" s="16">
        <f t="shared" si="3"/>
        <v>1.930273783730551E-2</v>
      </c>
      <c r="Q36" s="53"/>
      <c r="T36" s="44"/>
    </row>
    <row r="37" spans="2:20" ht="15.75">
      <c r="B37" s="61" t="s">
        <v>126</v>
      </c>
      <c r="C37" s="13"/>
      <c r="D37" s="62" t="s">
        <v>127</v>
      </c>
      <c r="E37" s="13"/>
      <c r="F37" s="13"/>
      <c r="G37" s="62" t="s">
        <v>85</v>
      </c>
      <c r="H37" s="63">
        <v>701</v>
      </c>
      <c r="I37" s="56">
        <v>1468</v>
      </c>
      <c r="J37" s="12"/>
      <c r="K37" t="s">
        <v>128</v>
      </c>
      <c r="L37" s="49">
        <v>1</v>
      </c>
      <c r="M37" s="15">
        <f t="shared" si="0"/>
        <v>2201</v>
      </c>
      <c r="N37" s="16">
        <f t="shared" si="2"/>
        <v>-3.1480193967982947E-2</v>
      </c>
      <c r="O37" s="15">
        <f t="shared" si="1"/>
        <v>2327</v>
      </c>
      <c r="P37" s="16">
        <f t="shared" si="3"/>
        <v>-0.11857396100059089</v>
      </c>
      <c r="Q37" s="53"/>
      <c r="T37" s="44"/>
    </row>
    <row r="38" spans="2:20" ht="15.75">
      <c r="B38" s="61" t="s">
        <v>129</v>
      </c>
      <c r="C38" s="13"/>
      <c r="D38" s="62" t="s">
        <v>130</v>
      </c>
      <c r="E38" s="13"/>
      <c r="F38" s="13"/>
      <c r="G38" s="62" t="s">
        <v>85</v>
      </c>
      <c r="H38" s="63">
        <v>1264</v>
      </c>
      <c r="I38" s="56">
        <v>1344</v>
      </c>
      <c r="J38" s="12"/>
      <c r="K38" t="s">
        <v>131</v>
      </c>
      <c r="L38" s="49">
        <v>1</v>
      </c>
      <c r="M38" s="15">
        <f t="shared" si="0"/>
        <v>2516</v>
      </c>
      <c r="N38" s="16">
        <f t="shared" si="2"/>
        <v>0.10713122761315534</v>
      </c>
      <c r="O38" s="15">
        <f t="shared" si="1"/>
        <v>2646</v>
      </c>
      <c r="P38" s="16">
        <f t="shared" si="3"/>
        <v>2.257541552400735E-3</v>
      </c>
      <c r="Q38" s="53"/>
      <c r="T38" s="44"/>
    </row>
    <row r="39" spans="2:20" ht="15.75">
      <c r="B39" s="61" t="s">
        <v>132</v>
      </c>
      <c r="C39" s="13"/>
      <c r="D39" s="62" t="s">
        <v>88</v>
      </c>
      <c r="E39" s="13"/>
      <c r="F39" s="13"/>
      <c r="G39" s="62" t="s">
        <v>88</v>
      </c>
      <c r="H39" s="63">
        <v>1771</v>
      </c>
      <c r="I39" s="55">
        <v>1904</v>
      </c>
      <c r="J39" s="12"/>
      <c r="K39" t="s">
        <v>133</v>
      </c>
      <c r="L39" s="49">
        <v>2</v>
      </c>
      <c r="M39" s="15">
        <f t="shared" si="0"/>
        <v>4305</v>
      </c>
      <c r="N39" s="16">
        <f t="shared" si="2"/>
        <v>-5.2821952528888362E-2</v>
      </c>
      <c r="O39" s="15">
        <f t="shared" si="1"/>
        <v>4718</v>
      </c>
      <c r="P39" s="16">
        <f t="shared" si="3"/>
        <v>-0.10645293253132528</v>
      </c>
      <c r="Q39" s="53"/>
      <c r="T39" s="44"/>
    </row>
    <row r="40" spans="2:20" ht="15.75">
      <c r="B40" s="61" t="s">
        <v>134</v>
      </c>
      <c r="C40" s="13"/>
      <c r="D40" s="62" t="s">
        <v>135</v>
      </c>
      <c r="E40" s="13" t="s">
        <v>136</v>
      </c>
      <c r="F40" s="13"/>
      <c r="G40" s="62" t="s">
        <v>88</v>
      </c>
      <c r="H40" s="63">
        <v>420</v>
      </c>
      <c r="I40" s="56">
        <v>452</v>
      </c>
      <c r="J40" s="12"/>
      <c r="K40" t="s">
        <v>137</v>
      </c>
      <c r="L40" s="49">
        <v>2</v>
      </c>
      <c r="M40" s="15">
        <f t="shared" si="0"/>
        <v>4142</v>
      </c>
      <c r="N40" s="16">
        <f t="shared" si="2"/>
        <v>-8.8684907636389226E-2</v>
      </c>
      <c r="O40" s="15">
        <f t="shared" si="1"/>
        <v>4367</v>
      </c>
      <c r="P40" s="16">
        <f t="shared" si="3"/>
        <v>-0.17292919804245388</v>
      </c>
      <c r="Q40" s="53"/>
      <c r="T40" s="44"/>
    </row>
    <row r="41" spans="2:20" ht="15.75">
      <c r="B41" s="61" t="s">
        <v>138</v>
      </c>
      <c r="C41" s="13"/>
      <c r="D41" s="62" t="s">
        <v>139</v>
      </c>
      <c r="E41" s="13" t="s">
        <v>140</v>
      </c>
      <c r="F41" s="13"/>
      <c r="G41" s="62" t="s">
        <v>90</v>
      </c>
      <c r="H41" s="63">
        <v>2396</v>
      </c>
      <c r="I41" s="55">
        <v>2552</v>
      </c>
      <c r="J41" s="12"/>
      <c r="K41" t="s">
        <v>141</v>
      </c>
      <c r="L41" s="49">
        <v>2</v>
      </c>
      <c r="M41" s="15">
        <f t="shared" si="0"/>
        <v>4067</v>
      </c>
      <c r="N41" s="16">
        <f t="shared" si="2"/>
        <v>-0.10518626734842949</v>
      </c>
      <c r="O41" s="15">
        <f t="shared" si="1"/>
        <v>4361</v>
      </c>
      <c r="P41" s="16">
        <f t="shared" si="3"/>
        <v>-0.17406554446144754</v>
      </c>
      <c r="Q41" s="53"/>
      <c r="T41" s="44"/>
    </row>
    <row r="42" spans="2:20" ht="15.75">
      <c r="B42" s="61" t="s">
        <v>142</v>
      </c>
      <c r="C42" s="13"/>
      <c r="D42" s="62" t="s">
        <v>139</v>
      </c>
      <c r="E42" s="13" t="s">
        <v>140</v>
      </c>
      <c r="F42" s="13"/>
      <c r="G42" s="62" t="s">
        <v>90</v>
      </c>
      <c r="H42" s="63">
        <v>1754</v>
      </c>
      <c r="I42" s="55">
        <v>1961</v>
      </c>
      <c r="J42" s="12"/>
      <c r="K42" t="s">
        <v>143</v>
      </c>
      <c r="L42" s="49">
        <v>1</v>
      </c>
      <c r="M42" s="15">
        <f t="shared" si="0"/>
        <v>2044</v>
      </c>
      <c r="N42" s="16">
        <f t="shared" si="2"/>
        <v>-0.10056588662905822</v>
      </c>
      <c r="O42" s="15">
        <f t="shared" si="1"/>
        <v>2170</v>
      </c>
      <c r="P42" s="16">
        <f t="shared" si="3"/>
        <v>-0.17804275692792532</v>
      </c>
      <c r="Q42" s="53"/>
      <c r="T42" s="44"/>
    </row>
    <row r="43" spans="2:20">
      <c r="B43" s="61" t="s">
        <v>144</v>
      </c>
      <c r="C43" s="13"/>
      <c r="D43" s="62" t="s">
        <v>139</v>
      </c>
      <c r="E43" s="13" t="s">
        <v>140</v>
      </c>
      <c r="F43" s="13"/>
      <c r="G43" s="62" t="s">
        <v>90</v>
      </c>
      <c r="H43" s="63">
        <v>2030</v>
      </c>
      <c r="I43" s="55">
        <v>2134</v>
      </c>
      <c r="J43" s="12"/>
      <c r="K43" s="4"/>
      <c r="L43" s="3"/>
      <c r="M43" s="15"/>
      <c r="N43" s="16"/>
      <c r="O43" s="15"/>
      <c r="P43" s="16">
        <f t="shared" si="3"/>
        <v>-1</v>
      </c>
      <c r="Q43" s="11"/>
      <c r="T43" s="44"/>
    </row>
    <row r="44" spans="2:20">
      <c r="B44" s="61" t="s">
        <v>145</v>
      </c>
      <c r="C44" s="13"/>
      <c r="D44" s="62" t="s">
        <v>139</v>
      </c>
      <c r="E44" s="13" t="s">
        <v>146</v>
      </c>
      <c r="F44" s="13"/>
      <c r="G44" s="62" t="s">
        <v>92</v>
      </c>
      <c r="H44" s="63">
        <v>1761</v>
      </c>
      <c r="I44" s="55">
        <v>1918</v>
      </c>
      <c r="J44" s="12"/>
      <c r="K44" s="4"/>
      <c r="L44" s="3"/>
      <c r="M44" s="15">
        <f t="shared" ref="M44:M90" si="4">IF(K44="",0,(SUMIF($G$13:$G$84,K44,$H$13:$H$84)))</f>
        <v>0</v>
      </c>
      <c r="N44" s="16">
        <f t="shared" si="2"/>
        <v>-1</v>
      </c>
      <c r="O44" s="15">
        <f t="shared" ref="O44:O90" si="5">IF(K44="",0,(SUMIF($G$13:$G$84,K44,$I$13:$I$84)))</f>
        <v>0</v>
      </c>
      <c r="P44" s="16">
        <f t="shared" si="3"/>
        <v>-1</v>
      </c>
      <c r="Q44" s="11"/>
      <c r="T44" s="44"/>
    </row>
    <row r="45" spans="2:20">
      <c r="B45" s="61" t="s">
        <v>147</v>
      </c>
      <c r="C45" s="13"/>
      <c r="D45" s="62" t="s">
        <v>139</v>
      </c>
      <c r="E45" s="13" t="s">
        <v>146</v>
      </c>
      <c r="F45" s="13"/>
      <c r="G45" s="62" t="s">
        <v>92</v>
      </c>
      <c r="H45" s="63">
        <v>596</v>
      </c>
      <c r="I45" s="55">
        <v>606</v>
      </c>
      <c r="J45" s="12"/>
      <c r="K45" s="4"/>
      <c r="L45" s="3"/>
      <c r="M45" s="15">
        <f t="shared" si="4"/>
        <v>0</v>
      </c>
      <c r="N45" s="16">
        <f t="shared" si="2"/>
        <v>-1</v>
      </c>
      <c r="O45" s="15">
        <f t="shared" si="5"/>
        <v>0</v>
      </c>
      <c r="P45" s="16">
        <f t="shared" si="3"/>
        <v>-1</v>
      </c>
      <c r="Q45" s="11"/>
      <c r="T45" s="44"/>
    </row>
    <row r="46" spans="2:20">
      <c r="B46" s="61" t="s">
        <v>148</v>
      </c>
      <c r="C46" s="13"/>
      <c r="D46" s="62" t="s">
        <v>139</v>
      </c>
      <c r="E46" s="13" t="s">
        <v>146</v>
      </c>
      <c r="F46" s="13"/>
      <c r="G46" s="62" t="s">
        <v>92</v>
      </c>
      <c r="H46" s="63">
        <v>1252</v>
      </c>
      <c r="I46" s="55">
        <v>1348</v>
      </c>
      <c r="J46" s="12"/>
      <c r="K46" s="4"/>
      <c r="L46" s="3"/>
      <c r="M46" s="15">
        <f t="shared" si="4"/>
        <v>0</v>
      </c>
      <c r="N46" s="16">
        <f t="shared" si="2"/>
        <v>-1</v>
      </c>
      <c r="O46" s="15">
        <f t="shared" si="5"/>
        <v>0</v>
      </c>
      <c r="P46" s="16">
        <f t="shared" si="3"/>
        <v>-1</v>
      </c>
      <c r="Q46" s="11"/>
      <c r="T46" s="44"/>
    </row>
    <row r="47" spans="2:20">
      <c r="B47" s="61" t="s">
        <v>149</v>
      </c>
      <c r="C47" s="13"/>
      <c r="D47" s="62" t="s">
        <v>139</v>
      </c>
      <c r="E47" s="13" t="s">
        <v>146</v>
      </c>
      <c r="F47" s="13"/>
      <c r="G47" s="62" t="s">
        <v>92</v>
      </c>
      <c r="H47" s="63">
        <v>574</v>
      </c>
      <c r="I47" s="55">
        <v>603</v>
      </c>
      <c r="J47" s="12"/>
      <c r="K47" s="4"/>
      <c r="L47" s="3"/>
      <c r="M47" s="15">
        <f t="shared" si="4"/>
        <v>0</v>
      </c>
      <c r="N47" s="16">
        <f t="shared" si="2"/>
        <v>-1</v>
      </c>
      <c r="O47" s="15">
        <f t="shared" si="5"/>
        <v>0</v>
      </c>
      <c r="P47" s="16">
        <f t="shared" si="3"/>
        <v>-1</v>
      </c>
      <c r="Q47" s="11"/>
      <c r="T47" s="44"/>
    </row>
    <row r="48" spans="2:20">
      <c r="B48" s="61" t="s">
        <v>150</v>
      </c>
      <c r="C48" s="13"/>
      <c r="D48" s="62" t="s">
        <v>139</v>
      </c>
      <c r="E48" s="13" t="s">
        <v>146</v>
      </c>
      <c r="F48" s="13"/>
      <c r="G48" s="62" t="s">
        <v>92</v>
      </c>
      <c r="H48" s="63">
        <v>2751</v>
      </c>
      <c r="I48" s="55">
        <v>3487</v>
      </c>
      <c r="J48" s="12"/>
      <c r="K48" s="4"/>
      <c r="L48" s="3"/>
      <c r="M48" s="15">
        <f t="shared" si="4"/>
        <v>0</v>
      </c>
      <c r="N48" s="16">
        <f t="shared" si="2"/>
        <v>-1</v>
      </c>
      <c r="O48" s="15">
        <f t="shared" si="5"/>
        <v>0</v>
      </c>
      <c r="P48" s="16">
        <f t="shared" si="3"/>
        <v>-1</v>
      </c>
      <c r="Q48" s="11"/>
      <c r="T48" s="44"/>
    </row>
    <row r="49" spans="2:20">
      <c r="B49" s="61" t="s">
        <v>151</v>
      </c>
      <c r="C49" s="13"/>
      <c r="D49" s="62" t="s">
        <v>139</v>
      </c>
      <c r="E49" s="13" t="s">
        <v>146</v>
      </c>
      <c r="F49" s="13"/>
      <c r="G49" s="62" t="s">
        <v>92</v>
      </c>
      <c r="H49" s="63">
        <v>534</v>
      </c>
      <c r="I49" s="56">
        <v>567</v>
      </c>
      <c r="J49" s="12"/>
      <c r="K49" s="4"/>
      <c r="L49" s="3"/>
      <c r="M49" s="15">
        <f t="shared" si="4"/>
        <v>0</v>
      </c>
      <c r="N49" s="16">
        <f t="shared" si="2"/>
        <v>-1</v>
      </c>
      <c r="O49" s="15">
        <f t="shared" si="5"/>
        <v>0</v>
      </c>
      <c r="P49" s="16">
        <f t="shared" si="3"/>
        <v>-1</v>
      </c>
      <c r="Q49" s="11"/>
      <c r="T49" s="44"/>
    </row>
    <row r="50" spans="2:20">
      <c r="B50" s="61" t="s">
        <v>152</v>
      </c>
      <c r="C50" s="13"/>
      <c r="D50" s="62" t="s">
        <v>94</v>
      </c>
      <c r="E50" s="13"/>
      <c r="F50" s="13"/>
      <c r="G50" s="62" t="s">
        <v>94</v>
      </c>
      <c r="H50" s="63">
        <v>1868</v>
      </c>
      <c r="I50" s="55">
        <v>1964</v>
      </c>
      <c r="J50" s="12"/>
      <c r="K50" s="4"/>
      <c r="L50" s="3"/>
      <c r="M50" s="15">
        <f t="shared" si="4"/>
        <v>0</v>
      </c>
      <c r="N50" s="16">
        <f t="shared" si="2"/>
        <v>-1</v>
      </c>
      <c r="O50" s="15">
        <f t="shared" si="5"/>
        <v>0</v>
      </c>
      <c r="P50" s="16">
        <f t="shared" si="3"/>
        <v>-1</v>
      </c>
      <c r="Q50" s="11"/>
      <c r="T50" s="44"/>
    </row>
    <row r="51" spans="2:20">
      <c r="B51" s="61" t="s">
        <v>153</v>
      </c>
      <c r="C51" s="13"/>
      <c r="D51" s="62" t="s">
        <v>154</v>
      </c>
      <c r="E51" s="13"/>
      <c r="F51" s="13"/>
      <c r="G51" s="62" t="s">
        <v>94</v>
      </c>
      <c r="H51" s="63">
        <v>547</v>
      </c>
      <c r="I51" s="56">
        <v>548</v>
      </c>
      <c r="J51" s="12"/>
      <c r="K51" s="4"/>
      <c r="L51" s="3"/>
      <c r="M51" s="15">
        <f t="shared" si="4"/>
        <v>0</v>
      </c>
      <c r="N51" s="16">
        <f t="shared" si="2"/>
        <v>-1</v>
      </c>
      <c r="O51" s="15">
        <f t="shared" si="5"/>
        <v>0</v>
      </c>
      <c r="P51" s="16">
        <f t="shared" si="3"/>
        <v>-1</v>
      </c>
      <c r="Q51" s="11"/>
      <c r="T51" s="44"/>
    </row>
    <row r="52" spans="2:20">
      <c r="B52" s="61" t="s">
        <v>155</v>
      </c>
      <c r="C52" s="13"/>
      <c r="D52" s="62" t="s">
        <v>139</v>
      </c>
      <c r="E52" s="13" t="s">
        <v>156</v>
      </c>
      <c r="F52" s="13"/>
      <c r="G52" s="62" t="s">
        <v>97</v>
      </c>
      <c r="H52" s="63">
        <v>2194</v>
      </c>
      <c r="I52" s="55">
        <v>2317</v>
      </c>
      <c r="J52" s="12"/>
      <c r="K52" s="4"/>
      <c r="L52" s="3"/>
      <c r="M52" s="15">
        <f t="shared" si="4"/>
        <v>0</v>
      </c>
      <c r="N52" s="16">
        <f t="shared" si="2"/>
        <v>-1</v>
      </c>
      <c r="O52" s="15">
        <f t="shared" si="5"/>
        <v>0</v>
      </c>
      <c r="P52" s="16">
        <f t="shared" si="3"/>
        <v>-1</v>
      </c>
      <c r="Q52" s="11"/>
      <c r="T52" s="44"/>
    </row>
    <row r="53" spans="2:20">
      <c r="B53" s="61" t="s">
        <v>157</v>
      </c>
      <c r="C53" s="13"/>
      <c r="D53" s="62" t="s">
        <v>139</v>
      </c>
      <c r="E53" s="13" t="s">
        <v>156</v>
      </c>
      <c r="F53" s="13"/>
      <c r="G53" s="62" t="s">
        <v>97</v>
      </c>
      <c r="H53" s="63">
        <v>2334</v>
      </c>
      <c r="I53" s="56">
        <v>2433</v>
      </c>
      <c r="J53" s="12"/>
      <c r="K53" s="4"/>
      <c r="L53" s="3"/>
      <c r="M53" s="15">
        <f t="shared" si="4"/>
        <v>0</v>
      </c>
      <c r="N53" s="16">
        <f t="shared" si="2"/>
        <v>-1</v>
      </c>
      <c r="O53" s="15">
        <f t="shared" si="5"/>
        <v>0</v>
      </c>
      <c r="P53" s="16">
        <f t="shared" si="3"/>
        <v>-1</v>
      </c>
      <c r="Q53" s="11"/>
      <c r="T53" s="44"/>
    </row>
    <row r="54" spans="2:20">
      <c r="B54" s="61" t="s">
        <v>158</v>
      </c>
      <c r="C54" s="13"/>
      <c r="D54" s="62" t="s">
        <v>159</v>
      </c>
      <c r="E54" s="13"/>
      <c r="F54" s="13"/>
      <c r="G54" s="62" t="s">
        <v>99</v>
      </c>
      <c r="H54" s="63">
        <v>502</v>
      </c>
      <c r="I54" s="56">
        <v>538</v>
      </c>
      <c r="J54" s="12"/>
      <c r="K54" s="4"/>
      <c r="L54" s="3"/>
      <c r="M54" s="15">
        <f t="shared" si="4"/>
        <v>0</v>
      </c>
      <c r="N54" s="16">
        <f t="shared" si="2"/>
        <v>-1</v>
      </c>
      <c r="O54" s="15">
        <f t="shared" si="5"/>
        <v>0</v>
      </c>
      <c r="P54" s="16">
        <f t="shared" si="3"/>
        <v>-1</v>
      </c>
      <c r="Q54" s="11"/>
      <c r="T54" s="44"/>
    </row>
    <row r="55" spans="2:20">
      <c r="B55" s="61" t="s">
        <v>160</v>
      </c>
      <c r="C55" s="13"/>
      <c r="D55" s="62" t="s">
        <v>161</v>
      </c>
      <c r="E55" s="13"/>
      <c r="F55" s="13"/>
      <c r="G55" s="62" t="s">
        <v>99</v>
      </c>
      <c r="H55" s="63">
        <v>208</v>
      </c>
      <c r="I55" s="56">
        <v>225</v>
      </c>
      <c r="J55" s="12"/>
      <c r="K55" s="4"/>
      <c r="L55" s="3"/>
      <c r="M55" s="15">
        <f t="shared" si="4"/>
        <v>0</v>
      </c>
      <c r="N55" s="16">
        <f t="shared" si="2"/>
        <v>-1</v>
      </c>
      <c r="O55" s="15">
        <f t="shared" si="5"/>
        <v>0</v>
      </c>
      <c r="P55" s="16">
        <f t="shared" si="3"/>
        <v>-1</v>
      </c>
      <c r="Q55" s="11"/>
      <c r="T55" s="44"/>
    </row>
    <row r="56" spans="2:20">
      <c r="B56" s="61" t="s">
        <v>162</v>
      </c>
      <c r="C56" s="13"/>
      <c r="D56" s="62" t="s">
        <v>163</v>
      </c>
      <c r="E56" s="13"/>
      <c r="F56" s="13"/>
      <c r="G56" s="62" t="s">
        <v>99</v>
      </c>
      <c r="H56" s="63">
        <v>136</v>
      </c>
      <c r="I56" s="56">
        <v>144</v>
      </c>
      <c r="J56" s="12"/>
      <c r="K56" s="4"/>
      <c r="L56" s="3"/>
      <c r="M56" s="15">
        <f t="shared" si="4"/>
        <v>0</v>
      </c>
      <c r="N56" s="16">
        <f t="shared" si="2"/>
        <v>-1</v>
      </c>
      <c r="O56" s="15">
        <f t="shared" si="5"/>
        <v>0</v>
      </c>
      <c r="P56" s="16">
        <f t="shared" si="3"/>
        <v>-1</v>
      </c>
      <c r="Q56" s="11"/>
      <c r="T56" s="44"/>
    </row>
    <row r="57" spans="2:20">
      <c r="B57" s="61" t="s">
        <v>164</v>
      </c>
      <c r="C57" s="13"/>
      <c r="D57" s="62" t="s">
        <v>165</v>
      </c>
      <c r="E57" s="13"/>
      <c r="F57" s="13"/>
      <c r="G57" s="62" t="s">
        <v>99</v>
      </c>
      <c r="H57" s="63">
        <v>464</v>
      </c>
      <c r="I57" s="56">
        <v>493</v>
      </c>
      <c r="J57" s="12"/>
      <c r="K57" s="4"/>
      <c r="L57" s="3"/>
      <c r="M57" s="15">
        <f t="shared" si="4"/>
        <v>0</v>
      </c>
      <c r="N57" s="16">
        <f t="shared" si="2"/>
        <v>-1</v>
      </c>
      <c r="O57" s="15">
        <f t="shared" si="5"/>
        <v>0</v>
      </c>
      <c r="P57" s="16">
        <f t="shared" si="3"/>
        <v>-1</v>
      </c>
      <c r="Q57" s="11"/>
      <c r="T57" s="44"/>
    </row>
    <row r="58" spans="2:20">
      <c r="B58" s="61" t="s">
        <v>166</v>
      </c>
      <c r="C58" s="13"/>
      <c r="D58" s="62" t="s">
        <v>167</v>
      </c>
      <c r="E58" s="13" t="s">
        <v>168</v>
      </c>
      <c r="F58" s="13"/>
      <c r="G58" s="62" t="s">
        <v>99</v>
      </c>
      <c r="H58" s="63">
        <v>532</v>
      </c>
      <c r="I58" s="56">
        <v>581</v>
      </c>
      <c r="J58" s="12"/>
      <c r="K58" s="4"/>
      <c r="L58" s="3"/>
      <c r="M58" s="15">
        <f t="shared" si="4"/>
        <v>0</v>
      </c>
      <c r="N58" s="16">
        <f t="shared" si="2"/>
        <v>-1</v>
      </c>
      <c r="O58" s="15">
        <f t="shared" si="5"/>
        <v>0</v>
      </c>
      <c r="P58" s="16">
        <f t="shared" si="3"/>
        <v>-1</v>
      </c>
      <c r="Q58" s="11"/>
      <c r="T58" s="44"/>
    </row>
    <row r="59" spans="2:20">
      <c r="B59" s="61" t="s">
        <v>169</v>
      </c>
      <c r="C59" s="13"/>
      <c r="D59" s="62" t="s">
        <v>170</v>
      </c>
      <c r="E59" s="13"/>
      <c r="F59" s="13"/>
      <c r="G59" s="62" t="s">
        <v>102</v>
      </c>
      <c r="H59" s="63">
        <v>382</v>
      </c>
      <c r="I59" s="56">
        <v>399</v>
      </c>
      <c r="J59" s="12"/>
      <c r="K59" s="4"/>
      <c r="L59" s="3"/>
      <c r="M59" s="15">
        <f t="shared" si="4"/>
        <v>0</v>
      </c>
      <c r="N59" s="16">
        <f t="shared" si="2"/>
        <v>-1</v>
      </c>
      <c r="O59" s="15">
        <f t="shared" si="5"/>
        <v>0</v>
      </c>
      <c r="P59" s="16">
        <f t="shared" si="3"/>
        <v>-1</v>
      </c>
      <c r="Q59" s="11"/>
      <c r="T59" s="44"/>
    </row>
    <row r="60" spans="2:20">
      <c r="B60" s="61" t="s">
        <v>171</v>
      </c>
      <c r="C60" s="13"/>
      <c r="D60" s="62" t="s">
        <v>172</v>
      </c>
      <c r="E60" s="13"/>
      <c r="F60" s="13"/>
      <c r="G60" s="62" t="s">
        <v>102</v>
      </c>
      <c r="H60" s="63">
        <v>525</v>
      </c>
      <c r="I60" s="56">
        <v>562</v>
      </c>
      <c r="J60" s="12"/>
      <c r="K60" s="4"/>
      <c r="L60" s="3"/>
      <c r="M60" s="15">
        <f t="shared" si="4"/>
        <v>0</v>
      </c>
      <c r="N60" s="16">
        <f t="shared" si="2"/>
        <v>-1</v>
      </c>
      <c r="O60" s="15">
        <f t="shared" si="5"/>
        <v>0</v>
      </c>
      <c r="P60" s="16">
        <f t="shared" si="3"/>
        <v>-1</v>
      </c>
      <c r="Q60" s="11"/>
      <c r="T60" s="44"/>
    </row>
    <row r="61" spans="2:20">
      <c r="B61" s="61" t="s">
        <v>173</v>
      </c>
      <c r="C61" s="13"/>
      <c r="D61" s="62" t="s">
        <v>174</v>
      </c>
      <c r="E61" s="13"/>
      <c r="F61" s="13"/>
      <c r="G61" s="62" t="s">
        <v>102</v>
      </c>
      <c r="H61" s="63">
        <v>413</v>
      </c>
      <c r="I61" s="56">
        <v>437</v>
      </c>
      <c r="J61" s="12"/>
      <c r="K61" s="4"/>
      <c r="L61" s="3"/>
      <c r="M61" s="15">
        <f t="shared" si="4"/>
        <v>0</v>
      </c>
      <c r="N61" s="16">
        <f t="shared" si="2"/>
        <v>-1</v>
      </c>
      <c r="O61" s="15">
        <f t="shared" si="5"/>
        <v>0</v>
      </c>
      <c r="P61" s="16">
        <f t="shared" si="3"/>
        <v>-1</v>
      </c>
      <c r="Q61" s="11"/>
      <c r="T61" s="44"/>
    </row>
    <row r="62" spans="2:20">
      <c r="B62" s="61" t="s">
        <v>175</v>
      </c>
      <c r="C62" s="13"/>
      <c r="D62" s="62" t="s">
        <v>167</v>
      </c>
      <c r="E62" s="13" t="s">
        <v>101</v>
      </c>
      <c r="F62" s="13"/>
      <c r="G62" s="62" t="s">
        <v>102</v>
      </c>
      <c r="H62" s="63">
        <v>786</v>
      </c>
      <c r="I62" s="56">
        <v>834</v>
      </c>
      <c r="J62" s="12"/>
      <c r="K62" s="4"/>
      <c r="L62" s="3"/>
      <c r="M62" s="15">
        <f t="shared" si="4"/>
        <v>0</v>
      </c>
      <c r="N62" s="16">
        <f t="shared" si="2"/>
        <v>-1</v>
      </c>
      <c r="O62" s="15">
        <f t="shared" si="5"/>
        <v>0</v>
      </c>
      <c r="P62" s="16">
        <f t="shared" si="3"/>
        <v>-1</v>
      </c>
      <c r="Q62" s="11"/>
      <c r="T62" s="44"/>
    </row>
    <row r="63" spans="2:20">
      <c r="B63" s="61" t="s">
        <v>176</v>
      </c>
      <c r="C63" s="13"/>
      <c r="D63" s="62" t="s">
        <v>139</v>
      </c>
      <c r="E63" s="13" t="s">
        <v>177</v>
      </c>
      <c r="F63" s="13"/>
      <c r="G63" s="62" t="s">
        <v>104</v>
      </c>
      <c r="H63" s="63">
        <v>1316</v>
      </c>
      <c r="I63" s="55">
        <v>1803</v>
      </c>
      <c r="J63" s="12"/>
      <c r="K63" s="4"/>
      <c r="L63" s="3"/>
      <c r="M63" s="15">
        <f t="shared" si="4"/>
        <v>0</v>
      </c>
      <c r="N63" s="16">
        <f t="shared" si="2"/>
        <v>-1</v>
      </c>
      <c r="O63" s="15">
        <f t="shared" si="5"/>
        <v>0</v>
      </c>
      <c r="P63" s="16">
        <f t="shared" si="3"/>
        <v>-1</v>
      </c>
      <c r="Q63" s="11"/>
      <c r="T63" s="44"/>
    </row>
    <row r="64" spans="2:20">
      <c r="B64" s="61" t="s">
        <v>178</v>
      </c>
      <c r="C64" s="13"/>
      <c r="D64" s="62" t="s">
        <v>139</v>
      </c>
      <c r="E64" s="13" t="s">
        <v>177</v>
      </c>
      <c r="F64" s="13"/>
      <c r="G64" s="62" t="s">
        <v>104</v>
      </c>
      <c r="H64" s="63">
        <v>690</v>
      </c>
      <c r="I64" s="55">
        <v>745</v>
      </c>
      <c r="J64" s="12"/>
      <c r="K64" s="4"/>
      <c r="L64" s="3"/>
      <c r="M64" s="15">
        <f t="shared" si="4"/>
        <v>0</v>
      </c>
      <c r="N64" s="16">
        <f t="shared" si="2"/>
        <v>-1</v>
      </c>
      <c r="O64" s="15">
        <f t="shared" si="5"/>
        <v>0</v>
      </c>
      <c r="P64" s="16">
        <f t="shared" si="3"/>
        <v>-1</v>
      </c>
      <c r="Q64" s="11"/>
      <c r="T64" s="44"/>
    </row>
    <row r="65" spans="2:20">
      <c r="B65" s="61" t="s">
        <v>179</v>
      </c>
      <c r="C65" s="13"/>
      <c r="D65" s="62" t="s">
        <v>139</v>
      </c>
      <c r="E65" s="13" t="s">
        <v>177</v>
      </c>
      <c r="F65" s="13"/>
      <c r="G65" s="62" t="s">
        <v>104</v>
      </c>
      <c r="H65" s="63">
        <v>941</v>
      </c>
      <c r="I65" s="55">
        <v>1020</v>
      </c>
      <c r="J65" s="12"/>
      <c r="K65" s="4"/>
      <c r="L65" s="3"/>
      <c r="M65" s="15">
        <f t="shared" si="4"/>
        <v>0</v>
      </c>
      <c r="N65" s="16">
        <f t="shared" si="2"/>
        <v>-1</v>
      </c>
      <c r="O65" s="15">
        <f t="shared" si="5"/>
        <v>0</v>
      </c>
      <c r="P65" s="16">
        <f t="shared" si="3"/>
        <v>-1</v>
      </c>
      <c r="Q65" s="11"/>
      <c r="T65" s="44"/>
    </row>
    <row r="66" spans="2:20">
      <c r="B66" s="61" t="s">
        <v>180</v>
      </c>
      <c r="C66" s="13"/>
      <c r="D66" s="62" t="s">
        <v>139</v>
      </c>
      <c r="E66" s="13" t="s">
        <v>177</v>
      </c>
      <c r="F66" s="13"/>
      <c r="G66" s="62" t="s">
        <v>104</v>
      </c>
      <c r="H66" s="63">
        <v>1311</v>
      </c>
      <c r="I66" s="55">
        <v>1578</v>
      </c>
      <c r="J66" s="12"/>
      <c r="K66" s="4"/>
      <c r="L66" s="3"/>
      <c r="M66" s="15">
        <f t="shared" si="4"/>
        <v>0</v>
      </c>
      <c r="N66" s="16">
        <f t="shared" si="2"/>
        <v>-1</v>
      </c>
      <c r="O66" s="15">
        <f t="shared" si="5"/>
        <v>0</v>
      </c>
      <c r="P66" s="16">
        <f t="shared" si="3"/>
        <v>-1</v>
      </c>
      <c r="Q66" s="11"/>
      <c r="T66" s="44"/>
    </row>
    <row r="67" spans="2:20">
      <c r="B67" s="61" t="s">
        <v>181</v>
      </c>
      <c r="C67" s="13"/>
      <c r="D67" s="62" t="s">
        <v>182</v>
      </c>
      <c r="E67" s="13"/>
      <c r="F67" s="13" t="s">
        <v>183</v>
      </c>
      <c r="G67" s="62" t="s">
        <v>106</v>
      </c>
      <c r="H67" s="63">
        <v>109</v>
      </c>
      <c r="I67" s="55">
        <v>1016</v>
      </c>
      <c r="J67" s="12"/>
      <c r="K67" s="4"/>
      <c r="L67" s="3"/>
      <c r="M67" s="15">
        <f t="shared" si="4"/>
        <v>0</v>
      </c>
      <c r="N67" s="16">
        <f t="shared" si="2"/>
        <v>-1</v>
      </c>
      <c r="O67" s="15">
        <f t="shared" si="5"/>
        <v>0</v>
      </c>
      <c r="P67" s="16">
        <f t="shared" si="3"/>
        <v>-1</v>
      </c>
      <c r="Q67" s="11"/>
      <c r="T67" s="44"/>
    </row>
    <row r="68" spans="2:20">
      <c r="B68" s="61" t="s">
        <v>184</v>
      </c>
      <c r="C68" s="13"/>
      <c r="D68" s="62" t="s">
        <v>106</v>
      </c>
      <c r="E68" s="13"/>
      <c r="F68" s="13"/>
      <c r="G68" s="62" t="s">
        <v>106</v>
      </c>
      <c r="H68" s="63">
        <v>930</v>
      </c>
      <c r="I68" s="55">
        <v>1145</v>
      </c>
      <c r="J68" s="12"/>
      <c r="K68" s="4"/>
      <c r="L68" s="3"/>
      <c r="M68" s="15">
        <f t="shared" si="4"/>
        <v>0</v>
      </c>
      <c r="N68" s="16">
        <f t="shared" si="2"/>
        <v>-1</v>
      </c>
      <c r="O68" s="15">
        <f t="shared" si="5"/>
        <v>0</v>
      </c>
      <c r="P68" s="16">
        <f t="shared" si="3"/>
        <v>-1</v>
      </c>
      <c r="Q68" s="11"/>
      <c r="T68" s="44"/>
    </row>
    <row r="69" spans="2:20">
      <c r="B69" s="61" t="s">
        <v>185</v>
      </c>
      <c r="C69" s="13"/>
      <c r="D69" s="62" t="s">
        <v>186</v>
      </c>
      <c r="E69" s="13"/>
      <c r="F69" s="13"/>
      <c r="G69" s="62" t="s">
        <v>106</v>
      </c>
      <c r="H69" s="63">
        <v>566</v>
      </c>
      <c r="I69" s="55">
        <v>1226</v>
      </c>
      <c r="J69" s="12"/>
      <c r="K69" s="4"/>
      <c r="L69" s="3"/>
      <c r="M69" s="15">
        <f t="shared" si="4"/>
        <v>0</v>
      </c>
      <c r="N69" s="16">
        <f t="shared" si="2"/>
        <v>-1</v>
      </c>
      <c r="O69" s="15">
        <f t="shared" si="5"/>
        <v>0</v>
      </c>
      <c r="P69" s="16">
        <f t="shared" si="3"/>
        <v>-1</v>
      </c>
      <c r="Q69" s="11"/>
      <c r="T69" s="44"/>
    </row>
    <row r="70" spans="2:20">
      <c r="B70" s="61" t="s">
        <v>187</v>
      </c>
      <c r="C70" s="13"/>
      <c r="D70" s="62" t="s">
        <v>188</v>
      </c>
      <c r="E70" s="13"/>
      <c r="F70" s="13"/>
      <c r="G70" s="62" t="s">
        <v>106</v>
      </c>
      <c r="H70" s="63">
        <v>489</v>
      </c>
      <c r="I70" s="55">
        <v>497</v>
      </c>
      <c r="J70" s="12"/>
      <c r="K70" s="4"/>
      <c r="L70" s="3"/>
      <c r="M70" s="15">
        <f t="shared" si="4"/>
        <v>0</v>
      </c>
      <c r="N70" s="16">
        <f t="shared" si="2"/>
        <v>-1</v>
      </c>
      <c r="O70" s="15">
        <f t="shared" si="5"/>
        <v>0</v>
      </c>
      <c r="P70" s="16">
        <f t="shared" si="3"/>
        <v>-1</v>
      </c>
      <c r="Q70" s="11"/>
      <c r="T70" s="44"/>
    </row>
    <row r="71" spans="2:20">
      <c r="B71" s="61" t="s">
        <v>189</v>
      </c>
      <c r="C71" s="13"/>
      <c r="D71" s="62" t="s">
        <v>190</v>
      </c>
      <c r="E71" s="13"/>
      <c r="F71" s="13" t="s">
        <v>183</v>
      </c>
      <c r="G71" s="62" t="s">
        <v>106</v>
      </c>
      <c r="H71" s="63">
        <v>579</v>
      </c>
      <c r="I71" s="55">
        <v>595</v>
      </c>
      <c r="J71" s="12"/>
      <c r="K71" s="4"/>
      <c r="L71" s="3"/>
      <c r="M71" s="15">
        <f t="shared" si="4"/>
        <v>0</v>
      </c>
      <c r="N71" s="16">
        <f t="shared" si="2"/>
        <v>-1</v>
      </c>
      <c r="O71" s="15">
        <f t="shared" si="5"/>
        <v>0</v>
      </c>
      <c r="P71" s="16">
        <f t="shared" si="3"/>
        <v>-1</v>
      </c>
      <c r="Q71" s="11"/>
      <c r="T71" s="44"/>
    </row>
    <row r="72" spans="2:20">
      <c r="B72" s="61" t="s">
        <v>191</v>
      </c>
      <c r="C72" s="13"/>
      <c r="D72" s="62" t="s">
        <v>192</v>
      </c>
      <c r="E72" s="13"/>
      <c r="F72" s="13"/>
      <c r="G72" s="62" t="s">
        <v>110</v>
      </c>
      <c r="H72" s="63">
        <v>479</v>
      </c>
      <c r="I72" s="55">
        <v>519</v>
      </c>
      <c r="J72" s="12"/>
      <c r="K72" s="4"/>
      <c r="L72" s="3"/>
      <c r="M72" s="15">
        <f t="shared" si="4"/>
        <v>0</v>
      </c>
      <c r="N72" s="16">
        <f t="shared" si="2"/>
        <v>-1</v>
      </c>
      <c r="O72" s="15">
        <f t="shared" si="5"/>
        <v>0</v>
      </c>
      <c r="P72" s="16">
        <f t="shared" si="3"/>
        <v>-1</v>
      </c>
      <c r="Q72" s="11"/>
      <c r="T72" s="44"/>
    </row>
    <row r="73" spans="2:20">
      <c r="B73" s="61" t="s">
        <v>193</v>
      </c>
      <c r="C73" s="13"/>
      <c r="D73" s="62" t="s">
        <v>194</v>
      </c>
      <c r="E73" s="13"/>
      <c r="F73" s="13"/>
      <c r="G73" s="62" t="s">
        <v>110</v>
      </c>
      <c r="H73" s="63">
        <v>437</v>
      </c>
      <c r="I73" s="55">
        <v>461</v>
      </c>
      <c r="J73" s="12"/>
      <c r="K73" s="4"/>
      <c r="L73" s="3"/>
      <c r="M73" s="15">
        <f t="shared" si="4"/>
        <v>0</v>
      </c>
      <c r="N73" s="16">
        <f t="shared" si="2"/>
        <v>-1</v>
      </c>
      <c r="O73" s="15">
        <f t="shared" si="5"/>
        <v>0</v>
      </c>
      <c r="P73" s="16">
        <f t="shared" si="3"/>
        <v>-1</v>
      </c>
      <c r="Q73" s="11"/>
      <c r="T73" s="44"/>
    </row>
    <row r="74" spans="2:20">
      <c r="B74" s="61" t="s">
        <v>195</v>
      </c>
      <c r="C74" s="13"/>
      <c r="D74" s="62" t="s">
        <v>110</v>
      </c>
      <c r="E74" s="13"/>
      <c r="F74" s="13"/>
      <c r="G74" s="62" t="s">
        <v>110</v>
      </c>
      <c r="H74" s="63">
        <v>936</v>
      </c>
      <c r="I74" s="55">
        <v>993</v>
      </c>
      <c r="J74" s="12"/>
      <c r="K74" s="4"/>
      <c r="L74" s="3"/>
      <c r="M74" s="15">
        <f t="shared" si="4"/>
        <v>0</v>
      </c>
      <c r="N74" s="16">
        <f t="shared" si="2"/>
        <v>-1</v>
      </c>
      <c r="O74" s="15">
        <f t="shared" si="5"/>
        <v>0</v>
      </c>
      <c r="P74" s="16">
        <f t="shared" si="3"/>
        <v>-1</v>
      </c>
      <c r="Q74" s="11"/>
      <c r="T74" s="44"/>
    </row>
    <row r="75" spans="2:20">
      <c r="B75" s="61" t="s">
        <v>196</v>
      </c>
      <c r="C75" s="13"/>
      <c r="D75" s="62" t="s">
        <v>197</v>
      </c>
      <c r="E75" s="13"/>
      <c r="F75" s="13"/>
      <c r="G75" s="62" t="s">
        <v>110</v>
      </c>
      <c r="H75" s="63">
        <v>141</v>
      </c>
      <c r="I75" s="55">
        <v>159</v>
      </c>
      <c r="J75" s="12"/>
      <c r="K75" s="4"/>
      <c r="L75" s="3"/>
      <c r="M75" s="15">
        <f t="shared" si="4"/>
        <v>0</v>
      </c>
      <c r="N75" s="16">
        <f t="shared" si="2"/>
        <v>-1</v>
      </c>
      <c r="O75" s="15">
        <f t="shared" si="5"/>
        <v>0</v>
      </c>
      <c r="P75" s="16">
        <f t="shared" si="3"/>
        <v>-1</v>
      </c>
      <c r="Q75" s="11"/>
      <c r="T75" s="44"/>
    </row>
    <row r="76" spans="2:20">
      <c r="B76" s="61" t="s">
        <v>198</v>
      </c>
      <c r="C76" s="13"/>
      <c r="D76" s="62" t="s">
        <v>199</v>
      </c>
      <c r="E76" s="13"/>
      <c r="F76" s="13"/>
      <c r="G76" s="62" t="s">
        <v>115</v>
      </c>
      <c r="H76" s="63">
        <v>189</v>
      </c>
      <c r="I76" s="55">
        <v>208</v>
      </c>
      <c r="J76" s="12"/>
      <c r="K76" s="4"/>
      <c r="L76" s="3"/>
      <c r="M76" s="15">
        <f t="shared" si="4"/>
        <v>0</v>
      </c>
      <c r="N76" s="16">
        <f t="shared" si="2"/>
        <v>-1</v>
      </c>
      <c r="O76" s="15">
        <f t="shared" si="5"/>
        <v>0</v>
      </c>
      <c r="P76" s="16">
        <f t="shared" si="3"/>
        <v>-1</v>
      </c>
      <c r="Q76" s="11"/>
      <c r="T76" s="44"/>
    </row>
    <row r="77" spans="2:20">
      <c r="B77" s="61" t="s">
        <v>200</v>
      </c>
      <c r="C77" s="13"/>
      <c r="D77" s="62" t="s">
        <v>201</v>
      </c>
      <c r="E77" s="13"/>
      <c r="F77" s="13"/>
      <c r="G77" s="62" t="s">
        <v>115</v>
      </c>
      <c r="H77" s="63">
        <v>584</v>
      </c>
      <c r="I77" s="55">
        <v>817</v>
      </c>
      <c r="J77" s="12"/>
      <c r="K77" s="4"/>
      <c r="L77" s="3"/>
      <c r="M77" s="15">
        <f t="shared" si="4"/>
        <v>0</v>
      </c>
      <c r="N77" s="16">
        <f t="shared" si="2"/>
        <v>-1</v>
      </c>
      <c r="O77" s="15">
        <f t="shared" si="5"/>
        <v>0</v>
      </c>
      <c r="P77" s="16">
        <f t="shared" si="3"/>
        <v>-1</v>
      </c>
      <c r="Q77" s="11"/>
      <c r="T77" s="44"/>
    </row>
    <row r="78" spans="2:20">
      <c r="B78" s="61" t="s">
        <v>202</v>
      </c>
      <c r="C78" s="13"/>
      <c r="D78" s="62" t="s">
        <v>203</v>
      </c>
      <c r="E78" s="13"/>
      <c r="F78" s="13"/>
      <c r="G78" s="62" t="s">
        <v>115</v>
      </c>
      <c r="H78" s="63">
        <v>241</v>
      </c>
      <c r="I78" s="55">
        <v>268</v>
      </c>
      <c r="J78" s="12"/>
      <c r="K78" s="4"/>
      <c r="L78" s="3"/>
      <c r="M78" s="15">
        <f t="shared" si="4"/>
        <v>0</v>
      </c>
      <c r="N78" s="16">
        <f t="shared" ref="N78:N90" si="6">IF(K78="",-1,(-($L$6-(M78/L78))/$L$6))</f>
        <v>-1</v>
      </c>
      <c r="O78" s="15">
        <f t="shared" si="5"/>
        <v>0</v>
      </c>
      <c r="P78" s="16">
        <f t="shared" ref="P78:P90" si="7">IF(K78="",-1,(-($M$6-(O78/L78))/$M$6))</f>
        <v>-1</v>
      </c>
      <c r="Q78" s="11"/>
      <c r="T78" s="44"/>
    </row>
    <row r="79" spans="2:20">
      <c r="B79" s="61" t="s">
        <v>204</v>
      </c>
      <c r="C79" s="13"/>
      <c r="D79" s="62" t="s">
        <v>205</v>
      </c>
      <c r="E79" s="13"/>
      <c r="F79" s="13"/>
      <c r="G79" s="62" t="s">
        <v>115</v>
      </c>
      <c r="H79" s="63">
        <v>280</v>
      </c>
      <c r="I79" s="55">
        <v>289</v>
      </c>
      <c r="J79" s="12"/>
      <c r="K79" s="4"/>
      <c r="L79" s="3"/>
      <c r="M79" s="15">
        <f t="shared" si="4"/>
        <v>0</v>
      </c>
      <c r="N79" s="16">
        <f t="shared" si="6"/>
        <v>-1</v>
      </c>
      <c r="O79" s="15">
        <f t="shared" si="5"/>
        <v>0</v>
      </c>
      <c r="P79" s="16">
        <f t="shared" si="7"/>
        <v>-1</v>
      </c>
      <c r="Q79" s="11"/>
      <c r="T79" s="44"/>
    </row>
    <row r="80" spans="2:20">
      <c r="B80" s="61" t="s">
        <v>206</v>
      </c>
      <c r="C80" s="13"/>
      <c r="D80" s="62" t="s">
        <v>207</v>
      </c>
      <c r="E80" s="13"/>
      <c r="F80" s="13"/>
      <c r="G80" s="62" t="s">
        <v>115</v>
      </c>
      <c r="H80" s="63">
        <v>761</v>
      </c>
      <c r="I80" s="55">
        <v>810</v>
      </c>
      <c r="J80" s="12"/>
      <c r="K80" s="4"/>
      <c r="L80" s="3"/>
      <c r="M80" s="15">
        <f t="shared" si="4"/>
        <v>0</v>
      </c>
      <c r="N80" s="16">
        <f t="shared" si="6"/>
        <v>-1</v>
      </c>
      <c r="O80" s="15">
        <f t="shared" si="5"/>
        <v>0</v>
      </c>
      <c r="P80" s="16">
        <f t="shared" si="7"/>
        <v>-1</v>
      </c>
      <c r="Q80" s="11"/>
      <c r="T80" s="44"/>
    </row>
    <row r="81" spans="2:20">
      <c r="B81" s="61" t="s">
        <v>208</v>
      </c>
      <c r="C81" s="13"/>
      <c r="D81" s="62" t="s">
        <v>209</v>
      </c>
      <c r="E81" s="13"/>
      <c r="F81" s="13"/>
      <c r="G81" s="62" t="s">
        <v>113</v>
      </c>
      <c r="H81" s="63">
        <v>162</v>
      </c>
      <c r="I81" s="55">
        <v>172</v>
      </c>
      <c r="J81" s="12"/>
      <c r="K81" s="4"/>
      <c r="L81" s="3"/>
      <c r="M81" s="15">
        <f t="shared" si="4"/>
        <v>0</v>
      </c>
      <c r="N81" s="16">
        <f t="shared" si="6"/>
        <v>-1</v>
      </c>
      <c r="O81" s="15">
        <f t="shared" si="5"/>
        <v>0</v>
      </c>
      <c r="P81" s="16">
        <f t="shared" si="7"/>
        <v>-1</v>
      </c>
      <c r="Q81" s="11"/>
      <c r="T81" s="44"/>
    </row>
    <row r="82" spans="2:20">
      <c r="B82" s="61" t="s">
        <v>210</v>
      </c>
      <c r="C82" s="13"/>
      <c r="D82" s="62" t="s">
        <v>209</v>
      </c>
      <c r="E82" s="13"/>
      <c r="F82" s="13"/>
      <c r="G82" s="62" t="s">
        <v>113</v>
      </c>
      <c r="H82" s="63">
        <v>456</v>
      </c>
      <c r="I82" s="55">
        <v>475</v>
      </c>
      <c r="J82" s="12"/>
      <c r="K82" s="4"/>
      <c r="L82" s="3"/>
      <c r="M82" s="15">
        <f t="shared" si="4"/>
        <v>0</v>
      </c>
      <c r="N82" s="16">
        <f t="shared" si="6"/>
        <v>-1</v>
      </c>
      <c r="O82" s="15">
        <f t="shared" si="5"/>
        <v>0</v>
      </c>
      <c r="P82" s="16">
        <f t="shared" si="7"/>
        <v>-1</v>
      </c>
      <c r="Q82" s="11"/>
      <c r="T82" s="44"/>
    </row>
    <row r="83" spans="2:20">
      <c r="B83" s="61" t="s">
        <v>211</v>
      </c>
      <c r="C83" s="13"/>
      <c r="D83" s="62" t="s">
        <v>113</v>
      </c>
      <c r="E83" s="13"/>
      <c r="F83" s="13"/>
      <c r="G83" s="62" t="s">
        <v>113</v>
      </c>
      <c r="H83" s="63">
        <v>1247</v>
      </c>
      <c r="I83" s="55">
        <v>1312</v>
      </c>
      <c r="J83" s="12"/>
      <c r="K83" s="4"/>
      <c r="L83" s="3"/>
      <c r="M83" s="15">
        <f t="shared" si="4"/>
        <v>0</v>
      </c>
      <c r="N83" s="16">
        <f t="shared" si="6"/>
        <v>-1</v>
      </c>
      <c r="O83" s="15">
        <f t="shared" si="5"/>
        <v>0</v>
      </c>
      <c r="P83" s="16">
        <f t="shared" si="7"/>
        <v>-1</v>
      </c>
      <c r="Q83" s="11"/>
      <c r="T83" s="44"/>
    </row>
    <row r="84" spans="2:20">
      <c r="B84" s="61" t="s">
        <v>212</v>
      </c>
      <c r="C84" s="13"/>
      <c r="D84" s="62" t="s">
        <v>113</v>
      </c>
      <c r="E84" s="13"/>
      <c r="F84" s="13"/>
      <c r="G84" s="62" t="s">
        <v>113</v>
      </c>
      <c r="H84" s="63">
        <v>406</v>
      </c>
      <c r="I84" s="55">
        <v>441</v>
      </c>
      <c r="J84" s="12"/>
      <c r="K84" s="4"/>
      <c r="L84" s="3"/>
      <c r="M84" s="15">
        <f t="shared" si="4"/>
        <v>0</v>
      </c>
      <c r="N84" s="16">
        <f t="shared" si="6"/>
        <v>-1</v>
      </c>
      <c r="O84" s="15">
        <f t="shared" si="5"/>
        <v>0</v>
      </c>
      <c r="P84" s="16">
        <f t="shared" si="7"/>
        <v>-1</v>
      </c>
      <c r="Q84" s="11"/>
    </row>
    <row r="85" spans="2:20">
      <c r="B85" s="61" t="s">
        <v>213</v>
      </c>
      <c r="C85" s="13"/>
      <c r="D85" s="62" t="s">
        <v>108</v>
      </c>
      <c r="E85" s="13" t="s">
        <v>214</v>
      </c>
      <c r="F85" s="13"/>
      <c r="G85" s="62" t="s">
        <v>113</v>
      </c>
      <c r="H85" s="63">
        <v>52</v>
      </c>
      <c r="I85" s="55">
        <v>52</v>
      </c>
      <c r="J85" s="12"/>
      <c r="K85" s="4"/>
      <c r="L85" s="3"/>
      <c r="M85" s="15">
        <f t="shared" si="4"/>
        <v>0</v>
      </c>
      <c r="N85" s="16">
        <f t="shared" si="6"/>
        <v>-1</v>
      </c>
      <c r="O85" s="15">
        <f t="shared" si="5"/>
        <v>0</v>
      </c>
      <c r="P85" s="16">
        <f t="shared" si="7"/>
        <v>-1</v>
      </c>
      <c r="Q85" s="11"/>
    </row>
    <row r="86" spans="2:20">
      <c r="B86" s="61" t="s">
        <v>215</v>
      </c>
      <c r="C86" s="13"/>
      <c r="D86" s="62" t="s">
        <v>216</v>
      </c>
      <c r="E86" s="13" t="s">
        <v>117</v>
      </c>
      <c r="F86" s="13"/>
      <c r="G86" s="62" t="s">
        <v>117</v>
      </c>
      <c r="H86" s="63">
        <v>2236</v>
      </c>
      <c r="I86" s="55">
        <v>2511</v>
      </c>
      <c r="J86" s="12"/>
      <c r="K86" s="4"/>
      <c r="L86" s="3"/>
      <c r="M86" s="15">
        <f t="shared" si="4"/>
        <v>0</v>
      </c>
      <c r="N86" s="16">
        <f t="shared" si="6"/>
        <v>-1</v>
      </c>
      <c r="O86" s="15">
        <f t="shared" si="5"/>
        <v>0</v>
      </c>
      <c r="P86" s="16">
        <f t="shared" si="7"/>
        <v>-1</v>
      </c>
      <c r="Q86" s="11"/>
    </row>
    <row r="87" spans="2:20">
      <c r="B87" s="61" t="s">
        <v>217</v>
      </c>
      <c r="C87" s="13"/>
      <c r="D87" s="62" t="s">
        <v>135</v>
      </c>
      <c r="E87" s="13" t="s">
        <v>218</v>
      </c>
      <c r="F87" s="13"/>
      <c r="G87" s="62" t="s">
        <v>122</v>
      </c>
      <c r="H87" s="63">
        <v>832</v>
      </c>
      <c r="I87" s="55">
        <v>896</v>
      </c>
      <c r="J87" s="12"/>
      <c r="K87" s="4"/>
      <c r="L87" s="3"/>
      <c r="M87" s="15">
        <f t="shared" si="4"/>
        <v>0</v>
      </c>
      <c r="N87" s="16">
        <f t="shared" si="6"/>
        <v>-1</v>
      </c>
      <c r="O87" s="15">
        <f t="shared" si="5"/>
        <v>0</v>
      </c>
      <c r="P87" s="16">
        <f t="shared" si="7"/>
        <v>-1</v>
      </c>
      <c r="Q87" s="11"/>
    </row>
    <row r="88" spans="2:20">
      <c r="B88" s="61" t="s">
        <v>219</v>
      </c>
      <c r="C88" s="13"/>
      <c r="D88" s="62" t="s">
        <v>122</v>
      </c>
      <c r="E88" s="13"/>
      <c r="F88" s="13"/>
      <c r="G88" s="62" t="s">
        <v>122</v>
      </c>
      <c r="H88" s="63">
        <v>1507</v>
      </c>
      <c r="I88" s="55">
        <v>1614</v>
      </c>
      <c r="J88" s="12"/>
      <c r="K88" s="4"/>
      <c r="L88" s="3"/>
      <c r="M88" s="15">
        <f t="shared" si="4"/>
        <v>0</v>
      </c>
      <c r="N88" s="16">
        <f t="shared" si="6"/>
        <v>-1</v>
      </c>
      <c r="O88" s="15">
        <f t="shared" si="5"/>
        <v>0</v>
      </c>
      <c r="P88" s="16">
        <f t="shared" si="7"/>
        <v>-1</v>
      </c>
      <c r="Q88" s="11"/>
    </row>
    <row r="89" spans="2:20">
      <c r="B89" s="61" t="s">
        <v>220</v>
      </c>
      <c r="C89" s="13"/>
      <c r="D89" s="62" t="s">
        <v>120</v>
      </c>
      <c r="E89" s="13"/>
      <c r="F89" s="13"/>
      <c r="G89" s="62" t="s">
        <v>120</v>
      </c>
      <c r="H89" s="63">
        <v>3689</v>
      </c>
      <c r="I89" s="55">
        <v>3940</v>
      </c>
      <c r="J89" s="12"/>
      <c r="K89" s="4"/>
      <c r="L89" s="3"/>
      <c r="M89" s="15">
        <f t="shared" si="4"/>
        <v>0</v>
      </c>
      <c r="N89" s="16">
        <f t="shared" si="6"/>
        <v>-1</v>
      </c>
      <c r="O89" s="15">
        <f t="shared" si="5"/>
        <v>0</v>
      </c>
      <c r="P89" s="16">
        <f t="shared" si="7"/>
        <v>-1</v>
      </c>
      <c r="Q89" s="11"/>
    </row>
    <row r="90" spans="2:20">
      <c r="B90" s="61" t="s">
        <v>221</v>
      </c>
      <c r="C90" s="13"/>
      <c r="D90" s="62" t="s">
        <v>120</v>
      </c>
      <c r="E90" s="13"/>
      <c r="F90" s="13"/>
      <c r="G90" s="62" t="s">
        <v>120</v>
      </c>
      <c r="H90" s="63">
        <v>170</v>
      </c>
      <c r="I90" s="55">
        <v>173</v>
      </c>
      <c r="J90" s="12"/>
      <c r="K90" s="4"/>
      <c r="L90" s="3"/>
      <c r="M90" s="15">
        <f t="shared" si="4"/>
        <v>0</v>
      </c>
      <c r="N90" s="16">
        <f t="shared" si="6"/>
        <v>-1</v>
      </c>
      <c r="O90" s="15">
        <f t="shared" si="5"/>
        <v>0</v>
      </c>
      <c r="P90" s="16">
        <f t="shared" si="7"/>
        <v>-1</v>
      </c>
      <c r="Q90" s="11"/>
    </row>
    <row r="91" spans="2:20">
      <c r="B91" s="61" t="s">
        <v>222</v>
      </c>
      <c r="C91" s="13"/>
      <c r="D91" s="62" t="s">
        <v>120</v>
      </c>
      <c r="E91" s="13"/>
      <c r="F91" s="13"/>
      <c r="G91" s="62" t="s">
        <v>120</v>
      </c>
      <c r="H91" s="63">
        <v>1184</v>
      </c>
      <c r="I91" s="55">
        <v>1610</v>
      </c>
    </row>
    <row r="92" spans="2:20">
      <c r="B92" s="61" t="s">
        <v>223</v>
      </c>
      <c r="C92" s="13"/>
      <c r="D92" s="62" t="s">
        <v>120</v>
      </c>
      <c r="E92" s="13"/>
      <c r="F92" s="13"/>
      <c r="G92" s="62" t="s">
        <v>120</v>
      </c>
      <c r="H92" s="63">
        <v>1887</v>
      </c>
      <c r="I92" s="55">
        <v>2600</v>
      </c>
    </row>
    <row r="93" spans="2:20">
      <c r="B93" s="61" t="s">
        <v>224</v>
      </c>
      <c r="C93" s="13"/>
      <c r="D93" s="62" t="s">
        <v>216</v>
      </c>
      <c r="E93" s="13" t="s">
        <v>225</v>
      </c>
      <c r="F93" s="13"/>
      <c r="G93" s="62" t="s">
        <v>125</v>
      </c>
      <c r="H93" s="63">
        <v>192</v>
      </c>
      <c r="I93" s="55">
        <v>192</v>
      </c>
    </row>
    <row r="94" spans="2:20">
      <c r="B94" s="61" t="s">
        <v>226</v>
      </c>
      <c r="C94" s="13"/>
      <c r="D94" s="62" t="s">
        <v>216</v>
      </c>
      <c r="E94" s="13" t="s">
        <v>216</v>
      </c>
      <c r="F94" s="13"/>
      <c r="G94" s="62" t="s">
        <v>125</v>
      </c>
      <c r="H94" s="63">
        <v>1120</v>
      </c>
      <c r="I94" s="55">
        <v>1192</v>
      </c>
    </row>
    <row r="95" spans="2:20">
      <c r="B95" s="61" t="s">
        <v>227</v>
      </c>
      <c r="C95" s="13"/>
      <c r="D95" s="62" t="s">
        <v>228</v>
      </c>
      <c r="E95" s="13" t="s">
        <v>228</v>
      </c>
      <c r="F95" s="13"/>
      <c r="G95" s="62" t="s">
        <v>125</v>
      </c>
      <c r="H95" s="63">
        <v>774</v>
      </c>
      <c r="I95" s="55">
        <v>814</v>
      </c>
    </row>
    <row r="96" spans="2:20">
      <c r="B96" s="61" t="s">
        <v>229</v>
      </c>
      <c r="C96" s="13"/>
      <c r="D96" s="62" t="s">
        <v>228</v>
      </c>
      <c r="E96" s="13" t="s">
        <v>230</v>
      </c>
      <c r="F96" s="13"/>
      <c r="G96" s="62" t="s">
        <v>125</v>
      </c>
      <c r="H96" s="63">
        <v>471</v>
      </c>
      <c r="I96" s="55">
        <v>493</v>
      </c>
    </row>
    <row r="97" spans="2:9">
      <c r="B97" s="61" t="s">
        <v>231</v>
      </c>
      <c r="C97" s="13"/>
      <c r="D97" s="62" t="s">
        <v>232</v>
      </c>
      <c r="E97" s="13"/>
      <c r="F97" s="13"/>
      <c r="G97" s="62" t="s">
        <v>128</v>
      </c>
      <c r="H97" s="63">
        <v>326</v>
      </c>
      <c r="I97" s="55">
        <v>354</v>
      </c>
    </row>
    <row r="98" spans="2:9">
      <c r="B98" s="61" t="s">
        <v>233</v>
      </c>
      <c r="C98" s="13"/>
      <c r="D98" s="62" t="s">
        <v>234</v>
      </c>
      <c r="E98" s="13"/>
      <c r="F98" s="13"/>
      <c r="G98" s="62" t="s">
        <v>128</v>
      </c>
      <c r="H98" s="63">
        <v>721</v>
      </c>
      <c r="I98" s="56">
        <v>764</v>
      </c>
    </row>
    <row r="99" spans="2:9">
      <c r="B99" s="61" t="s">
        <v>235</v>
      </c>
      <c r="C99" s="13"/>
      <c r="D99" s="62" t="s">
        <v>128</v>
      </c>
      <c r="E99" s="13"/>
      <c r="F99" s="13"/>
      <c r="G99" s="62" t="s">
        <v>128</v>
      </c>
      <c r="H99" s="63">
        <v>1154</v>
      </c>
      <c r="I99" s="56">
        <v>1209</v>
      </c>
    </row>
    <row r="100" spans="2:9">
      <c r="B100" s="61" t="s">
        <v>236</v>
      </c>
      <c r="C100" s="13"/>
      <c r="D100" s="62" t="s">
        <v>143</v>
      </c>
      <c r="E100" s="13"/>
      <c r="F100" s="13"/>
      <c r="G100" s="62" t="s">
        <v>143</v>
      </c>
      <c r="H100" s="63">
        <v>2044</v>
      </c>
      <c r="I100" s="56">
        <v>2170</v>
      </c>
    </row>
    <row r="101" spans="2:9">
      <c r="B101" s="61" t="s">
        <v>237</v>
      </c>
      <c r="C101" s="13"/>
      <c r="D101" s="62" t="s">
        <v>238</v>
      </c>
      <c r="E101" s="13" t="s">
        <v>239</v>
      </c>
      <c r="F101" s="13"/>
      <c r="G101" s="62" t="s">
        <v>133</v>
      </c>
      <c r="H101" s="63">
        <v>1290</v>
      </c>
      <c r="I101" s="56">
        <v>1351</v>
      </c>
    </row>
    <row r="102" spans="2:9">
      <c r="B102" s="61" t="s">
        <v>240</v>
      </c>
      <c r="C102" s="13"/>
      <c r="D102" s="62" t="s">
        <v>238</v>
      </c>
      <c r="E102" s="13" t="s">
        <v>239</v>
      </c>
      <c r="F102" s="13"/>
      <c r="G102" s="62" t="s">
        <v>133</v>
      </c>
      <c r="H102" s="63">
        <v>3015</v>
      </c>
      <c r="I102" s="56">
        <v>3367</v>
      </c>
    </row>
    <row r="103" spans="2:9">
      <c r="B103" s="61" t="s">
        <v>241</v>
      </c>
      <c r="C103" s="13"/>
      <c r="D103" s="62" t="s">
        <v>238</v>
      </c>
      <c r="E103" s="13" t="s">
        <v>242</v>
      </c>
      <c r="F103" s="13"/>
      <c r="G103" s="62" t="s">
        <v>131</v>
      </c>
      <c r="H103" s="63">
        <v>2516</v>
      </c>
      <c r="I103" s="56">
        <v>2646</v>
      </c>
    </row>
    <row r="104" spans="2:9">
      <c r="B104" s="61" t="s">
        <v>243</v>
      </c>
      <c r="C104" s="13"/>
      <c r="D104" s="62" t="s">
        <v>238</v>
      </c>
      <c r="E104" s="13" t="s">
        <v>244</v>
      </c>
      <c r="F104" s="13"/>
      <c r="G104" s="62" t="s">
        <v>137</v>
      </c>
      <c r="H104" s="63">
        <v>999</v>
      </c>
      <c r="I104" s="55">
        <v>1078</v>
      </c>
    </row>
    <row r="105" spans="2:9">
      <c r="B105" s="61" t="s">
        <v>245</v>
      </c>
      <c r="C105" s="13"/>
      <c r="D105" s="62" t="s">
        <v>238</v>
      </c>
      <c r="E105" s="13" t="s">
        <v>244</v>
      </c>
      <c r="F105" s="13"/>
      <c r="G105" s="62" t="s">
        <v>137</v>
      </c>
      <c r="H105" s="63">
        <v>1591</v>
      </c>
      <c r="I105" s="55">
        <v>1694</v>
      </c>
    </row>
    <row r="106" spans="2:9">
      <c r="B106" s="61" t="s">
        <v>246</v>
      </c>
      <c r="C106" s="13"/>
      <c r="D106" s="62" t="s">
        <v>238</v>
      </c>
      <c r="E106" s="13" t="s">
        <v>244</v>
      </c>
      <c r="F106" s="13"/>
      <c r="G106" s="62" t="s">
        <v>137</v>
      </c>
      <c r="H106" s="63">
        <v>1552</v>
      </c>
      <c r="I106" s="56">
        <v>1595</v>
      </c>
    </row>
    <row r="107" spans="2:9">
      <c r="B107" s="61" t="s">
        <v>247</v>
      </c>
      <c r="C107" s="13"/>
      <c r="D107" s="62" t="s">
        <v>238</v>
      </c>
      <c r="E107" s="13" t="s">
        <v>248</v>
      </c>
      <c r="F107" s="13"/>
      <c r="G107" s="62" t="s">
        <v>141</v>
      </c>
      <c r="H107" s="63">
        <v>885</v>
      </c>
      <c r="I107" s="55">
        <v>963</v>
      </c>
    </row>
    <row r="108" spans="2:9">
      <c r="B108" s="61" t="s">
        <v>249</v>
      </c>
      <c r="C108" s="13"/>
      <c r="D108" s="62" t="s">
        <v>238</v>
      </c>
      <c r="E108" s="13" t="s">
        <v>248</v>
      </c>
      <c r="F108" s="13"/>
      <c r="G108" s="62" t="s">
        <v>141</v>
      </c>
      <c r="H108" s="63">
        <v>1779</v>
      </c>
      <c r="I108" s="56">
        <v>1877</v>
      </c>
    </row>
    <row r="109" spans="2:9">
      <c r="B109" s="66" t="s">
        <v>250</v>
      </c>
      <c r="C109" s="48"/>
      <c r="D109" s="67" t="s">
        <v>238</v>
      </c>
      <c r="E109" s="48" t="s">
        <v>248</v>
      </c>
      <c r="F109" s="48"/>
      <c r="G109" s="67" t="s">
        <v>141</v>
      </c>
      <c r="H109" s="68">
        <v>1403</v>
      </c>
      <c r="I109" s="57">
        <v>1521</v>
      </c>
    </row>
    <row r="110" spans="2:9">
      <c r="I110" s="50"/>
    </row>
  </sheetData>
  <autoFilter ref="B12:I109" xr:uid="{46589945-0697-4803-B12B-2F9C7BD49D9C}">
    <sortState xmlns:xlrd2="http://schemas.microsoft.com/office/spreadsheetml/2017/richdata2" ref="B13:I109">
      <sortCondition ref="B12:B109"/>
    </sortState>
  </autoFilter>
  <mergeCells count="3">
    <mergeCell ref="B4:F6"/>
    <mergeCell ref="M10:P10"/>
    <mergeCell ref="B8:F8"/>
  </mergeCells>
  <phoneticPr fontId="7" type="noConversion"/>
  <conditionalFormatting sqref="M13:M90 O13:O90">
    <cfRule type="cellIs" dxfId="4" priority="1" stopIfTrue="1" operator="equal">
      <formula>0</formula>
    </cfRule>
  </conditionalFormatting>
  <conditionalFormatting sqref="P13:P90 N13:N90">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East Hertfordshire</TermName>
          <TermId xmlns="http://schemas.microsoft.com/office/infopath/2007/PartnerControls">07580407-cb86-4f3b-afe9-6d48736cb22e</TermId>
        </TermInfo>
      </Terms>
    </d08e702f979e48d3863205ea645082c2>
    <TaxCatchAll xmlns="07a766d4-cf60-4260-9f49-242aaa07e1bd">
      <Value>113</Value>
    </TaxCatchAl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20DC7E2638E99947B070F7EB6740F8C1" ma:contentTypeVersion="4" ma:contentTypeDescription="Parent Document Content Type for all review documents" ma:contentTypeScope="" ma:versionID="7a5b7d2074432103e35c6d07691911d3">
  <xsd:schema xmlns:xsd="http://www.w3.org/2001/XMLSchema" xmlns:xs="http://www.w3.org/2001/XMLSchema" xmlns:p="http://schemas.microsoft.com/office/2006/metadata/properties" xmlns:ns1="http://schemas.microsoft.com/sharepoint/v3" xmlns:ns2="07a766d4-cf60-4260-9f49-242aaa07e1bd" xmlns:ns3="d23c6157-5623-4293-b83e-785d6ba7de2d" xmlns:ns4="38987fd7-c432-4e31-b967-907551795123" targetNamespace="http://schemas.microsoft.com/office/2006/metadata/properties" ma:root="true" ma:fieldsID="64c5f0dbecf78a0dd98d3cedcda94a73" ns1:_="" ns2:_="" ns3:_="" ns4:_="">
    <xsd:import namespace="http://schemas.microsoft.com/sharepoint/v3"/>
    <xsd:import namespace="07a766d4-cf60-4260-9f49-242aaa07e1bd"/>
    <xsd:import namespace="d23c6157-5623-4293-b83e-785d6ba7de2d"/>
    <xsd:import namespace="38987fd7-c432-4e31-b967-907551795123"/>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38987fd7-c432-4e31-b967-907551795123"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77BAC0C3-7CB7-4C3D-8C63-B3C372721FBD}"/>
</file>

<file path=customXml/itemProps2.xml><?xml version="1.0" encoding="utf-8"?>
<ds:datastoreItem xmlns:ds="http://schemas.openxmlformats.org/officeDocument/2006/customXml" ds:itemID="{DF16E052-4A6B-4F50-B334-79438376D9F1}"/>
</file>

<file path=customXml/itemProps3.xml><?xml version="1.0" encoding="utf-8"?>
<ds:datastoreItem xmlns:ds="http://schemas.openxmlformats.org/officeDocument/2006/customXml" ds:itemID="{463960C8-645E-4527-83FA-9DCCFC2ABED7}"/>
</file>

<file path=customXml/itemProps4.xml><?xml version="1.0" encoding="utf-8"?>
<ds:datastoreItem xmlns:ds="http://schemas.openxmlformats.org/officeDocument/2006/customXml" ds:itemID="{255B7FDA-1106-4372-997E-8FE17782560C}"/>
</file>

<file path=customXml/itemProps5.xml><?xml version="1.0" encoding="utf-8"?>
<ds:datastoreItem xmlns:ds="http://schemas.openxmlformats.org/officeDocument/2006/customXml" ds:itemID="{4C1DE274-EFF0-4630-B066-493C6358DED3}"/>
</file>

<file path=customXml/itemProps6.xml><?xml version="1.0" encoding="utf-8"?>
<ds:datastoreItem xmlns:ds="http://schemas.openxmlformats.org/officeDocument/2006/customXml" ds:itemID="{8F4AC8B0-D1B3-4446-9C82-D14B067F2A1A}"/>
</file>

<file path=customXml/itemProps7.xml><?xml version="1.0" encoding="utf-8"?>
<ds:datastoreItem xmlns:ds="http://schemas.openxmlformats.org/officeDocument/2006/customXml" ds:itemID="{1C718CEB-8C2E-44C5-AD5A-0CB9B215DA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2021-09-22T13:21:25Z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0x010100E7BD6A8A66F7CB4BBA2B02F0531791BE0026A9A75CCCA16F4693F1FE45F71519DE0020DC7E2638E99947B070F7EB6740F8C1</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113</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ies>
</file>