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matthew.gillespie\OneDrive - Local Government Boundary Commission for England\My files\Matt Reviews\Launches\Basildon\Warding\"/>
    </mc:Choice>
  </mc:AlternateContent>
  <xr:revisionPtr revIDLastSave="0" documentId="8_{9E5D9215-9313-40B2-9E06-0A6A7E020EE6}" xr6:coauthVersionLast="47" xr6:coauthVersionMax="47" xr10:uidLastSave="{00000000-0000-0000-0000-000000000000}"/>
  <bookViews>
    <workbookView xWindow="-120" yWindow="-120" windowWidth="29040" windowHeight="15840" firstSheet="1" activeTab="1" xr2:uid="{00000000-000D-0000-FFFF-FFFF00000000}"/>
  </bookViews>
  <sheets>
    <sheet name="Read me!" sheetId="6" r:id="rId1"/>
    <sheet name="Electoral data" sheetId="7" r:id="rId2"/>
  </sheets>
  <definedNames>
    <definedName name="Countydivision">#N/A</definedName>
    <definedName name="Districtward">#N/A</definedName>
    <definedName name="Electorate2008">#N/A</definedName>
    <definedName name="Electorate2013">#N/A</definedName>
    <definedName name="Electoratedata">#N/A</definedName>
    <definedName name="Groupedparishcouncil">#N/A</definedName>
    <definedName name="Parish">#N/A</definedName>
    <definedName name="Parishward">#N/A</definedName>
    <definedName name="Pollingdistrict">#N/A</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5" i="7" l="1"/>
  <c r="O15" i="7"/>
  <c r="O16" i="7"/>
  <c r="O17" i="7"/>
  <c r="O18" i="7"/>
  <c r="O19" i="7"/>
  <c r="O20" i="7"/>
  <c r="O21" i="7"/>
  <c r="O22" i="7"/>
  <c r="O23" i="7"/>
  <c r="O24" i="7"/>
  <c r="O25" i="7"/>
  <c r="O26" i="7"/>
  <c r="O27" i="7"/>
  <c r="O28" i="7"/>
  <c r="O29" i="7"/>
  <c r="O14" i="7"/>
  <c r="M15" i="7"/>
  <c r="M16" i="7"/>
  <c r="M17" i="7"/>
  <c r="M18" i="7"/>
  <c r="M19" i="7"/>
  <c r="M20" i="7"/>
  <c r="M21" i="7"/>
  <c r="M22" i="7"/>
  <c r="M23" i="7"/>
  <c r="M24" i="7"/>
  <c r="M25" i="7"/>
  <c r="M26" i="7"/>
  <c r="M27" i="7"/>
  <c r="M28" i="7"/>
  <c r="M29" i="7"/>
  <c r="M14" i="7"/>
  <c r="L5" i="7"/>
  <c r="M5" i="7"/>
  <c r="L4" i="7"/>
  <c r="L6" i="7" s="1"/>
  <c r="O30" i="7"/>
  <c r="M30" i="7"/>
  <c r="M31" i="7"/>
  <c r="N31" i="7"/>
  <c r="O31" i="7"/>
  <c r="P31" i="7"/>
  <c r="M32" i="7"/>
  <c r="N32" i="7"/>
  <c r="O32" i="7"/>
  <c r="P32" i="7"/>
  <c r="M33" i="7"/>
  <c r="N33" i="7"/>
  <c r="O33" i="7"/>
  <c r="P33" i="7"/>
  <c r="M34" i="7"/>
  <c r="N34" i="7"/>
  <c r="O34" i="7"/>
  <c r="P34" i="7"/>
  <c r="M35" i="7"/>
  <c r="N35" i="7"/>
  <c r="O35" i="7"/>
  <c r="P35" i="7"/>
  <c r="M36" i="7"/>
  <c r="N36" i="7"/>
  <c r="O36" i="7"/>
  <c r="P36" i="7"/>
  <c r="M37" i="7"/>
  <c r="N37" i="7"/>
  <c r="O37" i="7"/>
  <c r="P37" i="7"/>
  <c r="M38" i="7"/>
  <c r="N38" i="7"/>
  <c r="O38" i="7"/>
  <c r="P38" i="7"/>
  <c r="M39" i="7"/>
  <c r="N39" i="7"/>
  <c r="O39" i="7"/>
  <c r="P39" i="7"/>
  <c r="M40" i="7"/>
  <c r="N40" i="7"/>
  <c r="O40" i="7"/>
  <c r="P40" i="7"/>
  <c r="M41" i="7"/>
  <c r="N41" i="7"/>
  <c r="O41" i="7"/>
  <c r="P41" i="7"/>
  <c r="M42" i="7"/>
  <c r="N42" i="7"/>
  <c r="O42" i="7"/>
  <c r="P42" i="7"/>
  <c r="M43" i="7"/>
  <c r="N43" i="7"/>
  <c r="O43" i="7"/>
  <c r="P43" i="7"/>
  <c r="M44" i="7"/>
  <c r="N44" i="7"/>
  <c r="O44" i="7"/>
  <c r="P44" i="7"/>
  <c r="M45" i="7"/>
  <c r="N45" i="7"/>
  <c r="O45" i="7"/>
  <c r="P45" i="7"/>
  <c r="M46" i="7"/>
  <c r="N46" i="7"/>
  <c r="O46" i="7"/>
  <c r="P46" i="7"/>
  <c r="M47" i="7"/>
  <c r="N47" i="7"/>
  <c r="O47" i="7"/>
  <c r="P47" i="7"/>
  <c r="M48" i="7"/>
  <c r="N48" i="7"/>
  <c r="O48" i="7"/>
  <c r="P48" i="7"/>
  <c r="M49" i="7"/>
  <c r="N49" i="7"/>
  <c r="O49" i="7"/>
  <c r="P49" i="7"/>
  <c r="M50" i="7"/>
  <c r="N50" i="7"/>
  <c r="O50" i="7"/>
  <c r="P50" i="7"/>
  <c r="M51" i="7"/>
  <c r="N51" i="7"/>
  <c r="O51" i="7"/>
  <c r="P51" i="7"/>
  <c r="M52" i="7"/>
  <c r="N52" i="7"/>
  <c r="O52" i="7"/>
  <c r="P52" i="7"/>
  <c r="M53" i="7"/>
  <c r="N53" i="7"/>
  <c r="O53" i="7"/>
  <c r="P53" i="7"/>
  <c r="M54" i="7"/>
  <c r="N54" i="7"/>
  <c r="O54" i="7"/>
  <c r="P54" i="7"/>
  <c r="M55" i="7"/>
  <c r="N55" i="7"/>
  <c r="O55" i="7"/>
  <c r="P55" i="7"/>
  <c r="M56" i="7"/>
  <c r="N56" i="7"/>
  <c r="O56" i="7"/>
  <c r="P56" i="7"/>
  <c r="M57" i="7"/>
  <c r="N57" i="7"/>
  <c r="O57" i="7"/>
  <c r="P57" i="7"/>
  <c r="M58" i="7"/>
  <c r="N58" i="7"/>
  <c r="O58" i="7"/>
  <c r="P58" i="7"/>
  <c r="M59" i="7"/>
  <c r="N59" i="7"/>
  <c r="O59" i="7"/>
  <c r="P59" i="7"/>
  <c r="M60" i="7"/>
  <c r="N60" i="7"/>
  <c r="O60" i="7"/>
  <c r="P60" i="7"/>
  <c r="M61" i="7"/>
  <c r="N61" i="7"/>
  <c r="O61" i="7"/>
  <c r="P61" i="7"/>
  <c r="M62" i="7"/>
  <c r="N62" i="7"/>
  <c r="O62" i="7"/>
  <c r="P62" i="7"/>
  <c r="M63" i="7"/>
  <c r="N63" i="7"/>
  <c r="O63" i="7"/>
  <c r="P63" i="7"/>
  <c r="M64" i="7"/>
  <c r="N64" i="7"/>
  <c r="O64" i="7"/>
  <c r="P64" i="7"/>
  <c r="M65" i="7"/>
  <c r="N65" i="7"/>
  <c r="O65" i="7"/>
  <c r="P65" i="7"/>
  <c r="M66" i="7"/>
  <c r="N66" i="7"/>
  <c r="O66" i="7"/>
  <c r="P66" i="7"/>
  <c r="M67" i="7"/>
  <c r="N67" i="7"/>
  <c r="O67" i="7"/>
  <c r="P67" i="7"/>
  <c r="M68" i="7"/>
  <c r="N68" i="7"/>
  <c r="O68" i="7"/>
  <c r="P68" i="7"/>
  <c r="M69" i="7"/>
  <c r="N69" i="7"/>
  <c r="O69" i="7"/>
  <c r="P69" i="7"/>
  <c r="M70" i="7"/>
  <c r="N70" i="7"/>
  <c r="O70" i="7"/>
  <c r="P70" i="7"/>
  <c r="M71" i="7"/>
  <c r="N71" i="7"/>
  <c r="O71" i="7"/>
  <c r="P71" i="7"/>
  <c r="M72" i="7"/>
  <c r="N72" i="7"/>
  <c r="O72" i="7"/>
  <c r="P72" i="7"/>
  <c r="M73" i="7"/>
  <c r="N73" i="7"/>
  <c r="O73" i="7"/>
  <c r="P73" i="7"/>
  <c r="M74" i="7"/>
  <c r="N74" i="7"/>
  <c r="O74" i="7"/>
  <c r="P74" i="7"/>
  <c r="M75" i="7"/>
  <c r="N75" i="7"/>
  <c r="O75" i="7"/>
  <c r="P75" i="7"/>
  <c r="M76" i="7"/>
  <c r="N76" i="7"/>
  <c r="O76" i="7"/>
  <c r="P76" i="7"/>
  <c r="M77" i="7"/>
  <c r="N77" i="7"/>
  <c r="O77" i="7"/>
  <c r="P77" i="7"/>
  <c r="M78" i="7"/>
  <c r="N78" i="7"/>
  <c r="O78" i="7"/>
  <c r="P78" i="7"/>
  <c r="M79" i="7"/>
  <c r="N79" i="7"/>
  <c r="O79" i="7"/>
  <c r="P79" i="7"/>
  <c r="M80" i="7"/>
  <c r="N80" i="7"/>
  <c r="O80" i="7"/>
  <c r="P80" i="7"/>
  <c r="M81" i="7"/>
  <c r="N81" i="7"/>
  <c r="O81" i="7"/>
  <c r="P81" i="7"/>
  <c r="M82" i="7"/>
  <c r="N82" i="7"/>
  <c r="O82" i="7"/>
  <c r="P82" i="7"/>
  <c r="M4" i="7"/>
  <c r="N24" i="7"/>
  <c r="M6" i="7"/>
  <c r="P14" i="7" s="1"/>
  <c r="N26" i="7"/>
  <c r="N23" i="7"/>
  <c r="N19" i="7"/>
  <c r="N22" i="7"/>
  <c r="N20" i="7"/>
  <c r="P24" i="7"/>
  <c r="P25" i="7"/>
  <c r="P23" i="7"/>
  <c r="N28" i="7"/>
  <c r="N21" i="7"/>
  <c r="N15" i="7"/>
  <c r="N18" i="7"/>
  <c r="N30" i="7"/>
  <c r="N16" i="7"/>
  <c r="N29" i="7" l="1"/>
  <c r="N14" i="7"/>
  <c r="P16" i="7"/>
  <c r="N25" i="7"/>
  <c r="N17" i="7"/>
  <c r="P27" i="7"/>
  <c r="P28" i="7"/>
  <c r="P26" i="7"/>
  <c r="N27" i="7"/>
  <c r="P19" i="7"/>
  <c r="P21" i="7"/>
  <c r="P22" i="7"/>
  <c r="P20" i="7"/>
  <c r="P18" i="7"/>
  <c r="P15" i="7"/>
  <c r="P30" i="7"/>
  <c r="P29" i="7"/>
  <c r="P17" i="7"/>
</calcChain>
</file>

<file path=xl/sharedStrings.xml><?xml version="1.0" encoding="utf-8"?>
<sst xmlns="http://schemas.openxmlformats.org/spreadsheetml/2006/main" count="330" uniqueCount="217">
  <si>
    <t>LGBCE Review Officer</t>
  </si>
  <si>
    <t>Name:</t>
  </si>
  <si>
    <t>Paul Kingsley</t>
  </si>
  <si>
    <t>Email:</t>
  </si>
  <si>
    <t>paul.kingsley@lgbce.org.uk</t>
  </si>
  <si>
    <t>Telephone:</t>
  </si>
  <si>
    <t>0330 500 1275</t>
  </si>
  <si>
    <t>Address:</t>
  </si>
  <si>
    <t>The Local Government Boundary Commission for England, 1st Floor, Windsor House, SW1H 0TL</t>
  </si>
  <si>
    <t>Council Contact</t>
  </si>
  <si>
    <t>How do I enter my electorate data?</t>
  </si>
  <si>
    <t>1:</t>
  </si>
  <si>
    <t xml:space="preserve">Type in all your data, by polling district, in sheet "Electoral data".  Use the left-hand table, which is columns B to I. 
</t>
  </si>
  <si>
    <t>2:</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</si>
  <si>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</si>
  <si>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3:</t>
  </si>
  <si>
    <t xml:space="preserve">If the polling district is in a parish, fill in the columns for parish (column D) and parish ward (column E).  If there are no parish wards in the parish, or the polling district is in an unparished area, leave this blank.
</t>
  </si>
  <si>
    <t>4:</t>
  </si>
  <si>
    <t xml:space="preserve">If the polling district is in a parish which is part of a joint or grouped parish council, fill in the name of this group in column F.  Make sure that this column is filled in for all parishes in the group.
</t>
  </si>
  <si>
    <t>5:</t>
  </si>
  <si>
    <t xml:space="preserve">Fill in the existing ward name in column G.
</t>
  </si>
  <si>
    <t>6:</t>
  </si>
  <si>
    <t xml:space="preserve">Enter the current electorate figures for each polling district.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</si>
  <si>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</si>
  <si>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</si>
  <si>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</si>
  <si>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</si>
  <si>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t>Electoral data</t>
  </si>
  <si>
    <r>
      <t>Using this sheet:</t>
    </r>
    <r>
      <rPr>
        <sz val="12"/>
        <rFont val="Arial"/>
        <family val="2"/>
      </rPr>
      <t xml:space="preserve">
Fill in the cells for each polling district.  Please make sure that the names of each parish, parish ward and district ward are correct and consistant.  Check your data in the cells to the right.</t>
    </r>
  </si>
  <si>
    <t>Number of councillors:</t>
  </si>
  <si>
    <t>Overall electorate:</t>
  </si>
  <si>
    <t>Average electorate per cllr:</t>
  </si>
  <si>
    <t>Scroll right to see the second table</t>
  </si>
  <si>
    <t>Scroll left to see the first table</t>
  </si>
  <si>
    <t>What is the polling district code?</t>
  </si>
  <si>
    <t>Is there any other description you use for this area?</t>
  </si>
  <si>
    <t>Is this polling district contained in a parish?  If not, leave this cell blank.</t>
  </si>
  <si>
    <t>Is this polling district contained in a parish ward?  If not, leave this cell blank.</t>
  </si>
  <si>
    <t>Is this polling district contained in a group of parishes with a joint parish council?  If not, leave this cell blank.</t>
  </si>
  <si>
    <t>What ward is this polling district in?</t>
  </si>
  <si>
    <t>What is the current electorate?</t>
  </si>
  <si>
    <t>What is the predicted electorate?</t>
  </si>
  <si>
    <t>Fill in the name of each ward once</t>
  </si>
  <si>
    <t>Fill in the number of councillors per ward</t>
  </si>
  <si>
    <t>These cells will show you the electorate and variance.  They change depending what you enter in the table to the left.</t>
  </si>
  <si>
    <t>Polling district</t>
  </si>
  <si>
    <t>Description of area</t>
  </si>
  <si>
    <t>Parish</t>
  </si>
  <si>
    <t>Parish ward</t>
  </si>
  <si>
    <t>Grouped parish council</t>
  </si>
  <si>
    <t>Existing ward</t>
  </si>
  <si>
    <t>Electorate 2021</t>
  </si>
  <si>
    <t>Electorate 2028</t>
  </si>
  <si>
    <t>Name of ward</t>
  </si>
  <si>
    <t>Number of cllrs per ward</t>
  </si>
  <si>
    <t>Variance 2021</t>
  </si>
  <si>
    <t>Variance 2028</t>
  </si>
  <si>
    <t>BA</t>
  </si>
  <si>
    <t>Chantry</t>
  </si>
  <si>
    <t>Billericay Town Council</t>
  </si>
  <si>
    <t xml:space="preserve">Billericay East </t>
  </si>
  <si>
    <t>Billericay East</t>
  </si>
  <si>
    <t>BB</t>
  </si>
  <si>
    <t>Norsey</t>
  </si>
  <si>
    <t>Billericay West</t>
  </si>
  <si>
    <t>BC</t>
  </si>
  <si>
    <t>St Mary's</t>
  </si>
  <si>
    <t>Burstead</t>
  </si>
  <si>
    <t>BD</t>
  </si>
  <si>
    <t>Sunnymeade</t>
  </si>
  <si>
    <t>Crouch</t>
  </si>
  <si>
    <t>BE</t>
  </si>
  <si>
    <t>Gooseberry Green</t>
  </si>
  <si>
    <t>Fryerns</t>
  </si>
  <si>
    <t>BF</t>
  </si>
  <si>
    <t>Hannakins Farm</t>
  </si>
  <si>
    <t>Laindon Park</t>
  </si>
  <si>
    <t>BG</t>
  </si>
  <si>
    <t>Lake Meadows</t>
  </si>
  <si>
    <t>Langdon Hills</t>
  </si>
  <si>
    <t>BH</t>
  </si>
  <si>
    <t>Queens Park</t>
  </si>
  <si>
    <t>Lee Chapel North</t>
  </si>
  <si>
    <t>BI</t>
  </si>
  <si>
    <t>Great Burstead</t>
  </si>
  <si>
    <t>Great Burstead &amp; South Green</t>
  </si>
  <si>
    <t>Nethermayne</t>
  </si>
  <si>
    <t>BJ</t>
  </si>
  <si>
    <t>Little Burstead</t>
  </si>
  <si>
    <t>Pitsea North West</t>
  </si>
  <si>
    <t>BK</t>
  </si>
  <si>
    <t>South Green</t>
  </si>
  <si>
    <t>Pitsea South East</t>
  </si>
  <si>
    <t>BL</t>
  </si>
  <si>
    <t>Summerdale</t>
  </si>
  <si>
    <t>Billericay South West</t>
  </si>
  <si>
    <t>St Martin's</t>
  </si>
  <si>
    <t>BM</t>
  </si>
  <si>
    <t>Tye Common</t>
  </si>
  <si>
    <t>Vange</t>
  </si>
  <si>
    <t>BN</t>
  </si>
  <si>
    <t>Noak Bridge</t>
  </si>
  <si>
    <t>Wickford Castledon</t>
  </si>
  <si>
    <t>BO</t>
  </si>
  <si>
    <t>Ramsden Bellhouse - A</t>
  </si>
  <si>
    <t xml:space="preserve">Ramsden Bellhouse </t>
  </si>
  <si>
    <t>Wickford North</t>
  </si>
  <si>
    <t>BP</t>
  </si>
  <si>
    <t>Ramsden Bellhouse - B</t>
  </si>
  <si>
    <t>Wickford Park</t>
  </si>
  <si>
    <t>BQ</t>
  </si>
  <si>
    <t>Ramsden Crays - A</t>
  </si>
  <si>
    <t>Ramsden Crays</t>
  </si>
  <si>
    <t>BR</t>
  </si>
  <si>
    <t>Ramsden Crays - B</t>
  </si>
  <si>
    <t>BS</t>
  </si>
  <si>
    <t>Steeple View</t>
  </si>
  <si>
    <t>BT</t>
  </si>
  <si>
    <t>Craylands</t>
  </si>
  <si>
    <t>BU</t>
  </si>
  <si>
    <t>Honeypot</t>
  </si>
  <si>
    <t>BV</t>
  </si>
  <si>
    <t>St Andrew's</t>
  </si>
  <si>
    <t>BW</t>
  </si>
  <si>
    <t>Whitmore</t>
  </si>
  <si>
    <t>BX</t>
  </si>
  <si>
    <t>Willows</t>
  </si>
  <si>
    <t>BY</t>
  </si>
  <si>
    <t>Dunton</t>
  </si>
  <si>
    <t>BZ</t>
  </si>
  <si>
    <t>King Edward</t>
  </si>
  <si>
    <t>CA</t>
  </si>
  <si>
    <t>Merrylands</t>
  </si>
  <si>
    <t>CB</t>
  </si>
  <si>
    <t>Millhouse</t>
  </si>
  <si>
    <t>CC</t>
  </si>
  <si>
    <t>New Century</t>
  </si>
  <si>
    <t>CD</t>
  </si>
  <si>
    <t>Bluehouse</t>
  </si>
  <si>
    <t>CE</t>
  </si>
  <si>
    <t>Holy Trinity</t>
  </si>
  <si>
    <t>CF</t>
  </si>
  <si>
    <t>St Paul's</t>
  </si>
  <si>
    <t>CG</t>
  </si>
  <si>
    <t>Somercotes</t>
  </si>
  <si>
    <t>CH</t>
  </si>
  <si>
    <t>Fairhouse</t>
  </si>
  <si>
    <t>CI</t>
  </si>
  <si>
    <t>Ghyllgrove</t>
  </si>
  <si>
    <t>CJ</t>
  </si>
  <si>
    <t>Timberlog</t>
  </si>
  <si>
    <t>DA</t>
  </si>
  <si>
    <t>Dry Street</t>
  </si>
  <si>
    <t>DB</t>
  </si>
  <si>
    <t>Great Berry</t>
  </si>
  <si>
    <t>DC</t>
  </si>
  <si>
    <t>Marks Hill</t>
  </si>
  <si>
    <t>DD</t>
  </si>
  <si>
    <t>Glenmere</t>
  </si>
  <si>
    <t>DE</t>
  </si>
  <si>
    <t>Kingswood</t>
  </si>
  <si>
    <t>DF/A</t>
  </si>
  <si>
    <t>Lee Chapel South</t>
  </si>
  <si>
    <t>DF/B</t>
  </si>
  <si>
    <t>Westley Green</t>
  </si>
  <si>
    <t>DG</t>
  </si>
  <si>
    <t>Mistley</t>
  </si>
  <si>
    <t>DH</t>
  </si>
  <si>
    <t>Briscoe</t>
  </si>
  <si>
    <t>DI</t>
  </si>
  <si>
    <t>Chalvedon</t>
  </si>
  <si>
    <t>DJ</t>
  </si>
  <si>
    <t>Nevendon</t>
  </si>
  <si>
    <t>DK</t>
  </si>
  <si>
    <t>Northlands</t>
  </si>
  <si>
    <t>DL</t>
  </si>
  <si>
    <t>Tanswell</t>
  </si>
  <si>
    <t>DM</t>
  </si>
  <si>
    <t>Trenham</t>
  </si>
  <si>
    <t>DN</t>
  </si>
  <si>
    <t>Bowers Gifford</t>
  </si>
  <si>
    <t>Bowers Gifford &amp; North Benfleet</t>
  </si>
  <si>
    <t>DO</t>
  </si>
  <si>
    <t>Eversley</t>
  </si>
  <si>
    <t>DP</t>
  </si>
  <si>
    <t>Rokescroft</t>
  </si>
  <si>
    <t>DQ</t>
  </si>
  <si>
    <t>Ryedene</t>
  </si>
  <si>
    <t>DR</t>
  </si>
  <si>
    <t>St Michael's</t>
  </si>
  <si>
    <t>DS</t>
  </si>
  <si>
    <t>Bardfield</t>
  </si>
  <si>
    <t>DT</t>
  </si>
  <si>
    <t>Luncies</t>
  </si>
  <si>
    <t>DU</t>
  </si>
  <si>
    <t>St Chad's</t>
  </si>
  <si>
    <t>DV</t>
  </si>
  <si>
    <t xml:space="preserve">Vange Hill </t>
  </si>
  <si>
    <t>EA</t>
  </si>
  <si>
    <t>Bromfords</t>
  </si>
  <si>
    <t>Wickford Town Council</t>
  </si>
  <si>
    <t>EB</t>
  </si>
  <si>
    <t>St Peter's</t>
  </si>
  <si>
    <t>EC</t>
  </si>
  <si>
    <t>Barn Hall</t>
  </si>
  <si>
    <t>ED</t>
  </si>
  <si>
    <t>Highcliffe</t>
  </si>
  <si>
    <t>EE</t>
  </si>
  <si>
    <t>Shotgate</t>
  </si>
  <si>
    <t>EF</t>
  </si>
  <si>
    <t>Swan</t>
  </si>
  <si>
    <t>EG</t>
  </si>
  <si>
    <t>Oakfield</t>
  </si>
  <si>
    <t>EH</t>
  </si>
  <si>
    <t>Park Lodge</t>
  </si>
  <si>
    <t>EI</t>
  </si>
  <si>
    <t>The Wick East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</si>
</sst>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6">
    <font>
      <sz val="12"/>
      <name val="Arial"/>
    </font>
    <font>
      <sz val="8"/>
      <name val="Times New Roman"/>
      <family val="1"/>
    </font>
    <font>
      <b/>
      <sz val="12"/>
      <name val="Arial"/>
      <family val="2"/>
    </font>
    <font>
      <sz val="12"/>
      <name val="Arial"/>
      <family val="2"/>
    </font>
    <font>
      <b/>
      <sz val="12"/>
      <name val="Arial"/>
      <family val="2"/>
    </font>
    <font>
      <sz val="8"/>
      <name val="Arial"/>
      <family val="2"/>
    </font>
    <font>
      <i/>
      <sz val="10"/>
      <name val="Arial"/>
      <family val="2"/>
    </font>
    <font>
      <b/>
      <sz val="14"/>
      <name val="Arial"/>
      <family val="2"/>
    </font>
    <font>
      <i/>
      <sz val="12"/>
      <color indexed="53"/>
      <name val="Arial"/>
      <family val="2"/>
    </font>
    <font>
      <b/>
      <i/>
      <sz val="12"/>
      <name val="Arial"/>
      <family val="2"/>
    </font>
    <font>
      <u/>
      <sz val="12"/>
      <color indexed="12"/>
      <name val="Arial"/>
      <family val="2"/>
    </font>
    <font>
      <b/>
      <i/>
      <sz val="14"/>
      <color indexed="53"/>
      <name val="Arial"/>
      <family val="2"/>
    </font>
    <font>
      <sz val="12"/>
      <name val="Arial"/>
      <family val="2"/>
    </font>
    <font>
      <i/>
      <sz val="12"/>
      <name val="Arial"/>
      <family val="2"/>
    </font>
    <font>
      <b/>
      <sz val="12"/>
      <color indexed="10"/>
      <name val="Arial"/>
      <family val="2"/>
    </font>
    <font>
      <i/>
      <sz val="12"/>
      <color indexed="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12"/>
      <color rgb="FF000000"/>
      <name val="Arial"/>
      <family val="2"/>
    </font>
    <font>
      <sz val="12"/>
      <color rgb="FF000000"/>
      <name val="Arial"/>
    </font>
  </fonts>
  <fills count="35">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6">
    <border>
      <left/>
      <right/>
      <top/>
      <bottom/>
      <diagonal/>
    </border>
    <border>
      <left/>
      <right/>
      <top style="double">
        <color indexed="0"/>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6">
    <xf numFmtId="0" fontId="0" fillId="0" borderId="0">
      <alignment vertical="top"/>
    </xf>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9" fillId="28" borderId="0" applyNumberFormat="0" applyBorder="0" applyAlignment="0" applyProtection="0"/>
    <xf numFmtId="0" fontId="20" fillId="29" borderId="17" applyNumberFormat="0" applyAlignment="0" applyProtection="0"/>
    <xf numFmtId="0" fontId="21" fillId="30" borderId="18" applyNumberFormat="0" applyAlignment="0" applyProtection="0"/>
    <xf numFmtId="3"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0" fontId="3" fillId="0" borderId="0" applyFont="0" applyFill="0" applyBorder="0" applyAlignment="0" applyProtection="0"/>
    <xf numFmtId="0" fontId="22" fillId="0" borderId="0" applyNumberFormat="0" applyFill="0" applyBorder="0" applyAlignment="0" applyProtection="0"/>
    <xf numFmtId="2" fontId="3" fillId="0" borderId="0" applyFont="0" applyFill="0" applyBorder="0" applyAlignment="0" applyProtection="0"/>
    <xf numFmtId="0" fontId="23" fillId="31" borderId="0" applyNumberFormat="0" applyBorder="0" applyAlignment="0" applyProtection="0"/>
    <xf numFmtId="0" fontId="1" fillId="0" borderId="0" applyNumberFormat="0" applyFont="0" applyFill="0" applyAlignment="0" applyProtection="0"/>
    <xf numFmtId="0" fontId="24" fillId="0" borderId="19" applyNumberFormat="0" applyFill="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25" fillId="0" borderId="20" applyNumberFormat="0" applyFill="0" applyAlignment="0" applyProtection="0"/>
    <xf numFmtId="0" fontId="2" fillId="0" borderId="0" applyNumberFormat="0" applyFont="0" applyFill="0" applyAlignment="0" applyProtection="0"/>
    <xf numFmtId="0" fontId="26" fillId="0" borderId="21" applyNumberFormat="0" applyFill="0" applyAlignment="0" applyProtection="0"/>
    <xf numFmtId="0" fontId="26" fillId="0" borderId="0" applyNumberFormat="0" applyFill="0" applyBorder="0" applyAlignment="0" applyProtection="0"/>
    <xf numFmtId="0" fontId="10" fillId="0" borderId="0" applyNumberFormat="0" applyFill="0" applyBorder="0" applyAlignment="0" applyProtection="0">
      <alignment vertical="top"/>
      <protection locked="0"/>
    </xf>
    <xf numFmtId="0" fontId="27" fillId="32" borderId="17" applyNumberFormat="0" applyAlignment="0" applyProtection="0"/>
    <xf numFmtId="0" fontId="28" fillId="0" borderId="22" applyNumberFormat="0" applyFill="0" applyAlignment="0" applyProtection="0"/>
    <xf numFmtId="0" fontId="29" fillId="33" borderId="0" applyNumberFormat="0" applyBorder="0" applyAlignment="0" applyProtection="0"/>
    <xf numFmtId="0" fontId="17" fillId="0" borderId="0"/>
    <xf numFmtId="0" fontId="16" fillId="0" borderId="0">
      <alignment vertical="top"/>
    </xf>
    <xf numFmtId="0" fontId="17" fillId="34" borderId="23" applyNumberFormat="0" applyFont="0" applyAlignment="0" applyProtection="0"/>
    <xf numFmtId="0" fontId="30" fillId="29" borderId="24" applyNumberFormat="0" applyAlignment="0" applyProtection="0"/>
    <xf numFmtId="0" fontId="31" fillId="0" borderId="0" applyNumberFormat="0" applyFill="0" applyBorder="0" applyAlignment="0" applyProtection="0"/>
    <xf numFmtId="0" fontId="3" fillId="0" borderId="1" applyNumberFormat="0" applyFont="0" applyBorder="0" applyAlignment="0" applyProtection="0"/>
    <xf numFmtId="0" fontId="32" fillId="0" borderId="25" applyNumberFormat="0" applyFill="0" applyAlignment="0" applyProtection="0"/>
    <xf numFmtId="0" fontId="3" fillId="0" borderId="1" applyNumberFormat="0" applyFont="0" applyBorder="0" applyAlignment="0" applyProtection="0"/>
    <xf numFmtId="0" fontId="33" fillId="0" borderId="0" applyNumberFormat="0" applyFill="0" applyBorder="0" applyAlignment="0" applyProtection="0"/>
  </cellStyleXfs>
  <cellXfs count="82">
    <xf numFmtId="0" fontId="0" fillId="0" borderId="0" xfId="0" applyAlignment="1"/>
    <xf numFmtId="0" fontId="0" fillId="2" borderId="0" xfId="0" applyFill="1" applyAlignment="1"/>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4" fillId="3" borderId="0" xfId="0" applyFont="1" applyFill="1" applyAlignment="1">
      <alignment vertical="center" wrapText="1"/>
    </xf>
    <xf numFmtId="0" fontId="0" fillId="3" borderId="0" xfId="0" applyFill="1" applyAlignment="1">
      <alignment horizontal="left" vertical="center"/>
    </xf>
    <xf numFmtId="0" fontId="0" fillId="3" borderId="0" xfId="0" applyFill="1" applyAlignment="1">
      <alignment vertical="center"/>
    </xf>
    <xf numFmtId="0" fontId="0" fillId="3" borderId="0" xfId="0" applyFill="1" applyAlignment="1">
      <alignment horizontal="center" vertical="center"/>
    </xf>
    <xf numFmtId="0" fontId="0" fillId="3" borderId="4" xfId="0" applyFill="1" applyBorder="1" applyAlignment="1">
      <alignment vertical="center"/>
    </xf>
    <xf numFmtId="0" fontId="0" fillId="3" borderId="5" xfId="0" applyFill="1" applyBorder="1" applyAlignment="1">
      <alignment vertical="center"/>
    </xf>
    <xf numFmtId="0" fontId="3"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3" fillId="0" borderId="0" xfId="0" applyFont="1" applyAlignment="1" applyProtection="1">
      <alignment horizontal="center" vertical="center"/>
      <protection locked="0"/>
    </xf>
    <xf numFmtId="0" fontId="8" fillId="3" borderId="0" xfId="0" applyFont="1" applyFill="1" applyAlignment="1">
      <alignment vertical="center"/>
    </xf>
    <xf numFmtId="3" fontId="0" fillId="0" borderId="0" xfId="0" applyNumberFormat="1" applyAlignment="1">
      <alignment horizontal="center" vertical="center"/>
    </xf>
    <xf numFmtId="9" fontId="0" fillId="0" borderId="0" xfId="0" applyNumberFormat="1" applyAlignment="1">
      <alignment horizontal="center" vertical="center"/>
    </xf>
    <xf numFmtId="0" fontId="6" fillId="2" borderId="6" xfId="0" applyFont="1" applyFill="1" applyBorder="1" applyAlignment="1">
      <alignment horizontal="center" vertical="center" wrapText="1"/>
    </xf>
    <xf numFmtId="49" fontId="0" fillId="2" borderId="0" xfId="0" applyNumberFormat="1" applyFill="1" applyAlignment="1">
      <alignment horizontal="right" vertical="top" wrapText="1"/>
    </xf>
    <xf numFmtId="0" fontId="0" fillId="2" borderId="0" xfId="0" applyFill="1" applyAlignment="1">
      <alignment horizontal="right" vertical="top"/>
    </xf>
    <xf numFmtId="0" fontId="0" fillId="2" borderId="0" xfId="0" applyFill="1" applyAlignment="1">
      <alignment vertical="top" wrapText="1"/>
    </xf>
    <xf numFmtId="0" fontId="0" fillId="2" borderId="0" xfId="0" applyFill="1" applyAlignment="1" applyProtection="1">
      <alignment vertical="center"/>
      <protection locked="0"/>
    </xf>
    <xf numFmtId="0" fontId="7" fillId="3" borderId="0" xfId="0" applyFont="1" applyFill="1" applyAlignment="1">
      <alignment vertical="center"/>
    </xf>
    <xf numFmtId="0" fontId="7" fillId="3" borderId="0" xfId="0" applyFont="1" applyFill="1" applyAlignment="1">
      <alignment horizontal="center" vertical="center"/>
    </xf>
    <xf numFmtId="0" fontId="7" fillId="3" borderId="0" xfId="0" applyFont="1" applyFill="1" applyAlignment="1">
      <alignment horizontal="left" vertical="center"/>
    </xf>
    <xf numFmtId="0" fontId="11" fillId="3" borderId="0" xfId="0" applyFont="1" applyFill="1" applyAlignment="1">
      <alignment vertical="center"/>
    </xf>
    <xf numFmtId="0" fontId="12" fillId="3" borderId="0" xfId="0" applyFont="1" applyFill="1" applyAlignment="1">
      <alignment vertical="center"/>
    </xf>
    <xf numFmtId="0" fontId="13" fillId="3" borderId="5" xfId="0" applyFont="1" applyFill="1" applyBorder="1" applyAlignment="1">
      <alignment horizontal="right" vertical="center"/>
    </xf>
    <xf numFmtId="3" fontId="9" fillId="3" borderId="0" xfId="0" applyNumberFormat="1" applyFont="1" applyFill="1" applyAlignment="1">
      <alignment horizontal="center" vertical="center"/>
    </xf>
    <xf numFmtId="0" fontId="14" fillId="3" borderId="8" xfId="0" applyFont="1" applyFill="1" applyBorder="1" applyAlignment="1">
      <alignment horizontal="right" vertical="center"/>
    </xf>
    <xf numFmtId="0" fontId="0" fillId="3" borderId="12" xfId="0" applyFill="1" applyBorder="1" applyAlignment="1">
      <alignment vertical="center"/>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13" fillId="3" borderId="0" xfId="0" applyFont="1" applyFill="1" applyAlignment="1">
      <alignment horizontal="right" vertical="center"/>
    </xf>
    <xf numFmtId="0" fontId="14" fillId="3" borderId="0" xfId="0" applyFont="1" applyFill="1" applyAlignment="1">
      <alignment horizontal="right" vertical="center"/>
    </xf>
    <xf numFmtId="0" fontId="0" fillId="2" borderId="0" xfId="0" applyFill="1" applyAlignment="1">
      <alignment wrapText="1"/>
    </xf>
    <xf numFmtId="0" fontId="10" fillId="2" borderId="0" xfId="43" applyFill="1" applyAlignment="1" applyProtection="1">
      <alignment vertical="center"/>
      <protection locked="0"/>
    </xf>
    <xf numFmtId="0" fontId="15" fillId="3" borderId="0" xfId="0" applyFont="1" applyFill="1" applyAlignment="1">
      <alignment horizontal="right" vertical="center"/>
    </xf>
    <xf numFmtId="0" fontId="3" fillId="2" borderId="0" xfId="0" applyFont="1" applyFill="1" applyAlignment="1" applyProtection="1">
      <alignment vertical="center"/>
      <protection locked="0"/>
    </xf>
    <xf numFmtId="1" fontId="0" fillId="3" borderId="0" xfId="0" applyNumberFormat="1" applyFill="1" applyAlignment="1">
      <alignment vertical="center"/>
    </xf>
    <xf numFmtId="0" fontId="3" fillId="3" borderId="0" xfId="0" applyFont="1" applyFill="1" applyAlignment="1">
      <alignment horizontal="left" vertical="center"/>
    </xf>
    <xf numFmtId="0" fontId="3" fillId="0" borderId="0" xfId="0" applyFont="1" applyAlignment="1">
      <alignment horizontal="left" vertical="top" wrapText="1"/>
    </xf>
    <xf numFmtId="0" fontId="2" fillId="3" borderId="2"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2" borderId="0" xfId="0" applyFont="1" applyFill="1" applyAlignment="1"/>
    <xf numFmtId="0" fontId="3" fillId="3" borderId="0" xfId="0" applyFont="1" applyFill="1" applyAlignment="1">
      <alignment vertical="center"/>
    </xf>
    <xf numFmtId="0" fontId="2" fillId="3" borderId="0" xfId="0" applyFont="1" applyFill="1" applyAlignment="1">
      <alignment horizontal="center" vertical="center"/>
    </xf>
    <xf numFmtId="0" fontId="2" fillId="3" borderId="7" xfId="0" applyFont="1" applyFill="1" applyBorder="1" applyAlignment="1">
      <alignment horizontal="center" vertical="center"/>
    </xf>
    <xf numFmtId="0" fontId="3" fillId="3" borderId="0" xfId="0" applyFont="1" applyFill="1" applyAlignment="1">
      <alignment horizontal="center" vertical="center"/>
    </xf>
    <xf numFmtId="0" fontId="2" fillId="3" borderId="0" xfId="0" applyFont="1" applyFill="1" applyAlignment="1">
      <alignment horizontal="left" vertical="center" wrapText="1"/>
    </xf>
    <xf numFmtId="0" fontId="2" fillId="3" borderId="0" xfId="0" applyFont="1" applyFill="1" applyAlignment="1">
      <alignment vertical="center" wrapText="1"/>
    </xf>
    <xf numFmtId="0" fontId="2" fillId="3" borderId="2" xfId="0" applyFont="1" applyFill="1" applyBorder="1" applyAlignment="1">
      <alignment horizontal="left" vertical="center" wrapText="1"/>
    </xf>
    <xf numFmtId="0" fontId="2" fillId="3" borderId="10"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13" fillId="3" borderId="3" xfId="0" applyFont="1" applyFill="1" applyBorder="1" applyAlignment="1">
      <alignment horizontal="center" vertical="center" wrapText="1"/>
    </xf>
    <xf numFmtId="0" fontId="2" fillId="3" borderId="3" xfId="0" applyFont="1" applyFill="1" applyBorder="1" applyAlignment="1">
      <alignment vertical="center" wrapText="1"/>
    </xf>
    <xf numFmtId="0" fontId="2" fillId="3" borderId="5" xfId="0" applyFont="1" applyFill="1" applyBorder="1" applyAlignment="1">
      <alignment vertical="center" wrapText="1"/>
    </xf>
    <xf numFmtId="0" fontId="2" fillId="3" borderId="12" xfId="0" applyFont="1" applyFill="1" applyBorder="1" applyAlignment="1">
      <alignment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center" vertical="center" wrapText="1"/>
      <protection locked="0"/>
    </xf>
    <xf numFmtId="0" fontId="2" fillId="3" borderId="4" xfId="0" applyFont="1" applyFill="1" applyBorder="1" applyAlignment="1">
      <alignment vertical="center" wrapText="1"/>
    </xf>
    <xf numFmtId="1" fontId="2" fillId="3" borderId="0" xfId="0" applyNumberFormat="1" applyFont="1" applyFill="1" applyAlignment="1">
      <alignment vertical="center" wrapText="1"/>
    </xf>
    <xf numFmtId="0" fontId="2" fillId="0" borderId="0" xfId="0" applyFont="1" applyAlignment="1" applyProtection="1">
      <alignment vertical="center"/>
      <protection locked="0"/>
    </xf>
    <xf numFmtId="0" fontId="34" fillId="0" borderId="0" xfId="0" applyFont="1" applyAlignment="1" applyProtection="1">
      <alignment horizontal="center" vertical="center"/>
      <protection locked="0"/>
    </xf>
    <xf numFmtId="0" fontId="34" fillId="0" borderId="0" xfId="0" applyFont="1" applyAlignment="1" applyProtection="1">
      <alignment horizontal="left" vertical="center"/>
      <protection locked="0"/>
    </xf>
    <xf numFmtId="0" fontId="35" fillId="0" borderId="0" xfId="0" applyFont="1" applyAlignment="1" applyProtection="1">
      <alignment horizontal="left" vertical="center"/>
      <protection locked="0"/>
    </xf>
    <xf numFmtId="0" fontId="34" fillId="0" borderId="0" xfId="47" applyFont="1" applyAlignment="1">
      <alignment horizontal="center" vertical="center"/>
    </xf>
    <xf numFmtId="1" fontId="34" fillId="0" borderId="0" xfId="0" applyNumberFormat="1" applyFont="1" applyAlignment="1" applyProtection="1">
      <alignment horizontal="center" vertical="center"/>
      <protection locked="0"/>
    </xf>
    <xf numFmtId="0" fontId="34" fillId="0" borderId="0" xfId="0" applyFont="1" applyAlignment="1">
      <alignment horizontal="center" vertical="center" wrapText="1"/>
    </xf>
    <xf numFmtId="0" fontId="34" fillId="0" borderId="0" xfId="0" applyFont="1" applyAlignment="1">
      <alignment horizontal="left" vertical="center" wrapText="1"/>
    </xf>
    <xf numFmtId="0" fontId="34" fillId="3" borderId="9" xfId="0" applyFont="1" applyFill="1" applyBorder="1" applyAlignment="1">
      <alignment horizontal="center" vertical="center" wrapText="1"/>
    </xf>
    <xf numFmtId="0" fontId="34" fillId="3" borderId="9" xfId="0" applyFont="1" applyFill="1" applyBorder="1" applyAlignment="1">
      <alignment horizontal="left" vertical="center" wrapText="1"/>
    </xf>
    <xf numFmtId="1" fontId="34" fillId="0" borderId="0" xfId="0" applyNumberFormat="1" applyFont="1" applyAlignment="1">
      <alignment horizontal="center" vertical="center" wrapText="1"/>
    </xf>
    <xf numFmtId="1" fontId="34" fillId="3" borderId="9" xfId="0" applyNumberFormat="1" applyFont="1" applyFill="1" applyBorder="1" applyAlignment="1">
      <alignment horizontal="center" vertical="center" wrapText="1"/>
    </xf>
    <xf numFmtId="3" fontId="34" fillId="0" borderId="0" xfId="0" applyNumberFormat="1" applyFont="1" applyAlignment="1">
      <alignment horizontal="center" vertical="center" wrapText="1"/>
    </xf>
    <xf numFmtId="3" fontId="34" fillId="3" borderId="9" xfId="0" applyNumberFormat="1" applyFont="1" applyFill="1" applyBorder="1" applyAlignment="1">
      <alignment horizontal="center" vertical="center" wrapText="1"/>
    </xf>
    <xf numFmtId="3" fontId="34" fillId="0" borderId="0" xfId="47" applyNumberFormat="1" applyFont="1" applyAlignment="1">
      <alignment horizontal="center" vertical="center"/>
    </xf>
    <xf numFmtId="0" fontId="2" fillId="3" borderId="0" xfId="0" applyFont="1" applyFill="1" applyAlignment="1">
      <alignment horizontal="left"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15" fillId="3" borderId="0" xfId="0" applyFont="1" applyFill="1" applyAlignment="1">
      <alignment horizontal="left" vertical="center" wrapText="1"/>
    </xf>
  </cellXfs>
  <cellStyles count="5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0" xfId="28" xr:uid="{00000000-0005-0000-0000-00001B000000}"/>
    <cellStyle name="Currency0" xfId="29" xr:uid="{00000000-0005-0000-0000-00001C000000}"/>
    <cellStyle name="Currency0 2" xfId="30" xr:uid="{00000000-0005-0000-0000-00001D000000}"/>
    <cellStyle name="Date" xfId="31" xr:uid="{00000000-0005-0000-0000-00001E000000}"/>
    <cellStyle name="Explanatory Text" xfId="32" builtinId="53" customBuiltin="1"/>
    <cellStyle name="Fixed" xfId="33" xr:uid="{00000000-0005-0000-0000-000020000000}"/>
    <cellStyle name="Good" xfId="34" builtinId="26" customBuiltin="1"/>
    <cellStyle name="Heading 1" xfId="35" builtinId="16" customBuiltin="1"/>
    <cellStyle name="Heading 1 2" xfId="36" xr:uid="{00000000-0005-0000-0000-000023000000}"/>
    <cellStyle name="Heading 1 3" xfId="37" xr:uid="{00000000-0005-0000-0000-000024000000}"/>
    <cellStyle name="Heading 2" xfId="38" builtinId="17" customBuiltin="1"/>
    <cellStyle name="Heading 2 2" xfId="39" xr:uid="{00000000-0005-0000-0000-000026000000}"/>
    <cellStyle name="Heading 2 3" xfId="40" xr:uid="{00000000-0005-0000-0000-000027000000}"/>
    <cellStyle name="Heading 3" xfId="41" builtinId="18" customBuiltin="1"/>
    <cellStyle name="Heading 4" xfId="42" builtinId="19" customBuiltin="1"/>
    <cellStyle name="Hyperlink" xfId="43" builtinId="8"/>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3" xfId="48" xr:uid="{00000000-0005-0000-0000-000030000000}"/>
    <cellStyle name="Note 2" xfId="49" xr:uid="{00000000-0005-0000-0000-000031000000}"/>
    <cellStyle name="Output" xfId="50" builtinId="21" customBuiltin="1"/>
    <cellStyle name="Title" xfId="51" builtinId="15" customBuiltin="1"/>
    <cellStyle name="Total" xfId="52" builtinId="25" customBuiltin="1"/>
    <cellStyle name="Total 2" xfId="53" xr:uid="{00000000-0005-0000-0000-000035000000}"/>
    <cellStyle name="Total 3" xfId="54" xr:uid="{00000000-0005-0000-0000-000036000000}"/>
    <cellStyle name="Warning Text" xfId="55" builtinId="11" customBuiltin="1"/>
  </cellStyles>
  <dxfs count="5">
    <dxf>
      <font>
        <condense val="0"/>
        <extend val="0"/>
        <color indexed="9"/>
      </font>
    </dxf>
    <dxf>
      <fill>
        <patternFill>
          <bgColor indexed="13"/>
        </patternFill>
      </fill>
    </dxf>
    <dxf>
      <fill>
        <patternFill>
          <bgColor indexed="10"/>
        </patternFill>
      </fill>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13" Type="http://schemas.openxmlformats.org/officeDocument/2006/relationships/customXml" Target="../customXml/item7.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aul.kingsley@lgbce.org.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36"/>
  <sheetViews>
    <sheetView topLeftCell="E12" workbookViewId="0">
      <selection activeCell="E12" sqref="E12"/>
    </sheetView>
  </sheetViews>
  <sheetFormatPr defaultColWidth="8.77734375" defaultRowHeight="15"/>
  <cols>
    <col min="1" max="2" width="8.77734375" style="1"/>
    <col min="3" max="3" width="75.21875" style="1" customWidth="1"/>
    <col min="4" max="16384" width="8.77734375" style="1"/>
  </cols>
  <sheetData>
    <row r="2" spans="2:3" ht="15.75">
      <c r="B2" s="43" t="s">
        <v>0</v>
      </c>
    </row>
    <row r="3" spans="2:3">
      <c r="B3" s="18" t="s">
        <v>1</v>
      </c>
      <c r="C3" s="20" t="s">
        <v>2</v>
      </c>
    </row>
    <row r="4" spans="2:3">
      <c r="B4" s="18" t="s">
        <v>3</v>
      </c>
      <c r="C4" s="35" t="s">
        <v>4</v>
      </c>
    </row>
    <row r="5" spans="2:3">
      <c r="B5" s="18" t="s">
        <v>5</v>
      </c>
      <c r="C5" s="20" t="s">
        <v>6</v>
      </c>
    </row>
    <row r="6" spans="2:3" ht="18" customHeight="1">
      <c r="B6" s="18" t="s">
        <v>7</v>
      </c>
      <c r="C6" s="40" t="s">
        <v>8</v>
      </c>
    </row>
    <row r="9" spans="2:3" ht="15.75">
      <c r="B9" s="43" t="s">
        <v>9</v>
      </c>
    </row>
    <row r="10" spans="2:3">
      <c r="B10" s="18" t="s">
        <v>1</v>
      </c>
      <c r="C10" s="37"/>
    </row>
    <row r="11" spans="2:3">
      <c r="B11" s="18" t="s">
        <v>3</v>
      </c>
      <c r="C11" s="35"/>
    </row>
    <row r="12" spans="2:3">
      <c r="B12" s="18" t="s">
        <v>5</v>
      </c>
      <c r="C12" s="20"/>
    </row>
    <row r="13" spans="2:3">
      <c r="B13" s="18" t="s">
        <v>7</v>
      </c>
      <c r="C13" s="20"/>
    </row>
    <row r="14" spans="2:3">
      <c r="B14" s="18"/>
      <c r="C14" s="20"/>
    </row>
    <row r="15" spans="2:3" ht="15.75">
      <c r="B15" s="43" t="s">
        <v>10</v>
      </c>
    </row>
    <row r="17" spans="2:3" ht="45">
      <c r="B17" s="17" t="s">
        <v>11</v>
      </c>
      <c r="C17" s="19" t="s">
        <v>12</v>
      </c>
    </row>
    <row r="18" spans="2:3" ht="60">
      <c r="B18" s="17" t="s">
        <v>13</v>
      </c>
      <c r="C18" s="19" t="s">
        <v>14</v>
      </c>
    </row>
    <row r="19" spans="2:3" ht="60">
      <c r="B19" s="17" t="s">
        <v>15</v>
      </c>
      <c r="C19" s="19" t="s">
        <v>16</v>
      </c>
    </row>
    <row r="20" spans="2:3" ht="48" customHeight="1">
      <c r="B20" s="17" t="s">
        <v>17</v>
      </c>
      <c r="C20" s="19" t="s">
        <v>18</v>
      </c>
    </row>
    <row r="21" spans="2:3" ht="30">
      <c r="B21" s="17" t="s">
        <v>19</v>
      </c>
      <c r="C21" s="19" t="s">
        <v>20</v>
      </c>
    </row>
    <row r="22" spans="2:3" ht="103.5" customHeight="1">
      <c r="B22" s="17" t="s">
        <v>21</v>
      </c>
      <c r="C22" s="19" t="s">
        <v>22</v>
      </c>
    </row>
    <row r="23" spans="2:3" ht="15.75">
      <c r="B23" s="43" t="s">
        <v>23</v>
      </c>
    </row>
    <row r="24" spans="2:3">
      <c r="B24" s="17"/>
      <c r="C24" s="19"/>
    </row>
    <row r="25" spans="2:3" ht="58.5" customHeight="1">
      <c r="B25" s="17" t="s">
        <v>11</v>
      </c>
      <c r="C25" s="34" t="s">
        <v>24</v>
      </c>
    </row>
    <row r="26" spans="2:3" ht="60" customHeight="1">
      <c r="B26" s="17" t="s">
        <v>13</v>
      </c>
      <c r="C26" s="34" t="s">
        <v>25</v>
      </c>
    </row>
    <row r="27" spans="2:3" ht="60">
      <c r="B27" s="17" t="s">
        <v>15</v>
      </c>
      <c r="C27" s="34" t="s">
        <v>26</v>
      </c>
    </row>
    <row r="28" spans="2:3">
      <c r="C28" s="34"/>
    </row>
    <row r="29" spans="2:3">
      <c r="C29" s="34"/>
    </row>
    <row r="30" spans="2:3">
      <c r="C30" s="34"/>
    </row>
    <row r="31" spans="2:3">
      <c r="C31" s="34"/>
    </row>
    <row r="32" spans="2:3">
      <c r="C32" s="34"/>
    </row>
    <row r="33" spans="3:3">
      <c r="C33" s="34"/>
    </row>
    <row r="34" spans="3:3">
      <c r="C34" s="34"/>
    </row>
    <row r="35" spans="3:3">
      <c r="C35" s="34"/>
    </row>
    <row r="36" spans="3:3">
      <c r="C36" s="34"/>
    </row>
  </sheetData>
  <phoneticPr fontId="5" type="noConversion"/>
  <hyperlinks>
    <hyperlink ref="C4" r:id="rId1" xr:uid="{BFA3D564-41A8-46D6-8E0B-88638A70C7D2}"/>
  </hyperlinks>
  <pageMargins left="0.75" right="0.75" top="1" bottom="1" header="0.5" footer="0.5"/>
  <pageSetup paperSize="8" scale="75"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82"/>
  <sheetViews>
    <sheetView tabSelected="1" topLeftCell="D1" zoomScale="72" workbookViewId="0">
      <selection activeCell="P6" sqref="P6"/>
    </sheetView>
  </sheetViews>
  <sheetFormatPr defaultColWidth="8.77734375" defaultRowHeight="15"/>
  <cols>
    <col min="1" max="1" width="2.77734375" style="6" customWidth="1"/>
    <col min="2" max="2" width="9.77734375" style="7" customWidth="1"/>
    <col min="3" max="6" width="23" style="5" customWidth="1"/>
    <col min="7" max="7" width="23.77734375" style="5" customWidth="1"/>
    <col min="8" max="8" width="12.21875" style="7" customWidth="1"/>
    <col min="9" max="9" width="12.21875" style="13" customWidth="1"/>
    <col min="10" max="10" width="2.77734375" style="6" customWidth="1"/>
    <col min="11" max="11" width="25.77734375" style="6" customWidth="1"/>
    <col min="12" max="16" width="12.77734375" style="7" customWidth="1"/>
    <col min="17" max="16384" width="8.77734375" style="6"/>
  </cols>
  <sheetData>
    <row r="2" spans="1:20" s="21" customFormat="1" ht="18.75">
      <c r="B2" s="23" t="s">
        <v>27</v>
      </c>
      <c r="C2" s="23"/>
      <c r="D2" s="23"/>
      <c r="E2" s="23"/>
      <c r="F2" s="23"/>
      <c r="G2" s="23"/>
      <c r="H2" s="22"/>
      <c r="I2" s="24"/>
      <c r="L2" s="22"/>
      <c r="M2" s="22"/>
      <c r="N2" s="22"/>
      <c r="O2" s="22"/>
      <c r="P2" s="22"/>
    </row>
    <row r="3" spans="1:20" s="25" customFormat="1" ht="15.75">
      <c r="A3" s="44"/>
      <c r="B3" s="39"/>
      <c r="C3" s="39"/>
      <c r="D3" s="39"/>
      <c r="E3" s="39"/>
      <c r="F3" s="39"/>
      <c r="G3" s="33"/>
      <c r="H3" s="45"/>
      <c r="I3" s="45"/>
      <c r="J3" s="44"/>
      <c r="K3" s="28"/>
      <c r="L3" s="46">
        <v>2021</v>
      </c>
      <c r="M3" s="46">
        <v>2028</v>
      </c>
      <c r="N3" s="47"/>
      <c r="O3" s="47"/>
      <c r="P3" s="47"/>
      <c r="Q3" s="44"/>
      <c r="R3" s="44"/>
      <c r="S3" s="44"/>
      <c r="T3" s="44"/>
    </row>
    <row r="4" spans="1:20" s="25" customFormat="1" ht="15" customHeight="1">
      <c r="A4" s="44"/>
      <c r="B4" s="77" t="s">
        <v>28</v>
      </c>
      <c r="C4" s="77"/>
      <c r="D4" s="77"/>
      <c r="E4" s="77"/>
      <c r="F4" s="77"/>
      <c r="G4" s="44"/>
      <c r="H4" s="44"/>
      <c r="I4" s="44"/>
      <c r="J4" s="44"/>
      <c r="K4" s="26" t="s">
        <v>29</v>
      </c>
      <c r="L4" s="27">
        <f>SUM(L14:L82)</f>
        <v>42</v>
      </c>
      <c r="M4" s="27">
        <f>SUM(L14:L82)</f>
        <v>42</v>
      </c>
      <c r="N4" s="47"/>
      <c r="O4" s="47"/>
      <c r="P4" s="47"/>
      <c r="Q4" s="44"/>
      <c r="R4" s="44"/>
      <c r="S4" s="44"/>
      <c r="T4" s="44"/>
    </row>
    <row r="5" spans="1:20" s="25" customFormat="1" ht="15" customHeight="1">
      <c r="A5" s="44"/>
      <c r="B5" s="77"/>
      <c r="C5" s="77"/>
      <c r="D5" s="77"/>
      <c r="E5" s="77"/>
      <c r="F5" s="77"/>
      <c r="G5" s="32"/>
      <c r="H5" s="27"/>
      <c r="I5" s="27"/>
      <c r="J5" s="44"/>
      <c r="K5" s="26" t="s">
        <v>30</v>
      </c>
      <c r="L5" s="27">
        <f>SUM(H14:H81)</f>
        <v>138769</v>
      </c>
      <c r="M5" s="27">
        <f>SUM(I14:I81)</f>
        <v>142805</v>
      </c>
      <c r="N5" s="47"/>
      <c r="O5" s="47"/>
      <c r="P5" s="47">
        <f>SUM(M5-L5)/L5</f>
        <v>2.9084305572570242E-2</v>
      </c>
      <c r="Q5" s="44"/>
      <c r="R5" s="44"/>
      <c r="S5" s="44"/>
      <c r="T5" s="44"/>
    </row>
    <row r="6" spans="1:20" s="25" customFormat="1" ht="15.75" customHeight="1">
      <c r="A6" s="44"/>
      <c r="B6" s="77"/>
      <c r="C6" s="77"/>
      <c r="D6" s="77"/>
      <c r="E6" s="77"/>
      <c r="F6" s="77"/>
      <c r="G6" s="44"/>
      <c r="H6" s="44"/>
      <c r="I6" s="44"/>
      <c r="J6" s="44"/>
      <c r="K6" s="26" t="s">
        <v>31</v>
      </c>
      <c r="L6" s="27">
        <f>L5/L4</f>
        <v>3304.0238095238096</v>
      </c>
      <c r="M6" s="27">
        <f>M5/M4</f>
        <v>3400.1190476190477</v>
      </c>
      <c r="N6" s="47"/>
      <c r="O6" s="47"/>
      <c r="P6" s="47"/>
      <c r="Q6" s="44"/>
      <c r="R6" s="44"/>
      <c r="S6" s="44"/>
      <c r="T6" s="44"/>
    </row>
    <row r="7" spans="1:20" s="25" customFormat="1" ht="15.75" customHeight="1">
      <c r="A7" s="44"/>
      <c r="B7" s="48"/>
      <c r="C7" s="48"/>
      <c r="D7" s="48"/>
      <c r="E7" s="48"/>
      <c r="F7" s="48"/>
      <c r="G7" s="44"/>
      <c r="H7" s="44"/>
      <c r="I7" s="44"/>
      <c r="J7" s="44"/>
      <c r="K7" s="32"/>
      <c r="L7" s="27"/>
      <c r="M7" s="27"/>
      <c r="N7" s="47"/>
      <c r="O7" s="47"/>
      <c r="P7" s="47"/>
      <c r="Q7" s="44"/>
      <c r="R7" s="44"/>
      <c r="S7" s="44"/>
      <c r="T7" s="44"/>
    </row>
    <row r="8" spans="1:20" s="25" customFormat="1" ht="15.75" customHeight="1">
      <c r="A8" s="44"/>
      <c r="B8" s="81" t="s">
        <v>32</v>
      </c>
      <c r="C8" s="81"/>
      <c r="D8" s="81"/>
      <c r="E8" s="81"/>
      <c r="F8" s="81"/>
      <c r="G8" s="44"/>
      <c r="H8" s="44"/>
      <c r="I8" s="44"/>
      <c r="J8" s="44"/>
      <c r="K8" s="32"/>
      <c r="L8" s="27"/>
      <c r="M8" s="27"/>
      <c r="N8" s="47"/>
      <c r="O8" s="47"/>
      <c r="P8" s="36" t="s">
        <v>33</v>
      </c>
      <c r="Q8" s="44"/>
      <c r="R8" s="44"/>
      <c r="S8" s="44"/>
      <c r="T8" s="44"/>
    </row>
    <row r="9" spans="1:20">
      <c r="L9" s="6"/>
      <c r="M9" s="6"/>
    </row>
    <row r="10" spans="1:20" ht="51" customHeight="1">
      <c r="B10" s="16" t="s">
        <v>34</v>
      </c>
      <c r="C10" s="16" t="s">
        <v>35</v>
      </c>
      <c r="D10" s="16" t="s">
        <v>36</v>
      </c>
      <c r="E10" s="16" t="s">
        <v>37</v>
      </c>
      <c r="F10" s="16" t="s">
        <v>38</v>
      </c>
      <c r="G10" s="16" t="s">
        <v>39</v>
      </c>
      <c r="H10" s="16" t="s">
        <v>40</v>
      </c>
      <c r="I10" s="16" t="s">
        <v>41</v>
      </c>
      <c r="J10" s="30"/>
      <c r="K10" s="16" t="s">
        <v>42</v>
      </c>
      <c r="L10" s="31" t="s">
        <v>43</v>
      </c>
      <c r="M10" s="78" t="s">
        <v>44</v>
      </c>
      <c r="N10" s="79"/>
      <c r="O10" s="79"/>
      <c r="P10" s="80"/>
    </row>
    <row r="11" spans="1:20" ht="15.75" thickBot="1"/>
    <row r="12" spans="1:20" s="4" customFormat="1" ht="32.25" thickBot="1">
      <c r="A12" s="49"/>
      <c r="B12" s="41" t="s">
        <v>45</v>
      </c>
      <c r="C12" s="50" t="s">
        <v>46</v>
      </c>
      <c r="D12" s="50" t="s">
        <v>47</v>
      </c>
      <c r="E12" s="50" t="s">
        <v>48</v>
      </c>
      <c r="F12" s="50" t="s">
        <v>49</v>
      </c>
      <c r="G12" s="50" t="s">
        <v>50</v>
      </c>
      <c r="H12" s="41" t="s">
        <v>51</v>
      </c>
      <c r="I12" s="41" t="s">
        <v>52</v>
      </c>
      <c r="J12" s="49"/>
      <c r="K12" s="51" t="s">
        <v>53</v>
      </c>
      <c r="L12" s="41" t="s">
        <v>54</v>
      </c>
      <c r="M12" s="42" t="s">
        <v>51</v>
      </c>
      <c r="N12" s="41" t="s">
        <v>55</v>
      </c>
      <c r="O12" s="42" t="s">
        <v>52</v>
      </c>
      <c r="P12" s="41" t="s">
        <v>56</v>
      </c>
      <c r="Q12" s="49"/>
      <c r="R12" s="49"/>
      <c r="S12" s="49"/>
      <c r="T12" s="49"/>
    </row>
    <row r="13" spans="1:20" s="4" customFormat="1" ht="15.75">
      <c r="A13" s="49"/>
      <c r="B13" s="52"/>
      <c r="C13" s="53"/>
      <c r="D13" s="53"/>
      <c r="E13" s="53"/>
      <c r="F13" s="53"/>
      <c r="G13" s="53"/>
      <c r="H13" s="52"/>
      <c r="I13" s="54"/>
      <c r="J13" s="49"/>
      <c r="K13" s="55"/>
      <c r="L13" s="52"/>
      <c r="M13" s="52"/>
      <c r="N13" s="52"/>
      <c r="O13" s="52"/>
      <c r="P13" s="52"/>
      <c r="Q13" s="49"/>
      <c r="R13" s="49"/>
      <c r="S13" s="49"/>
      <c r="T13" s="49"/>
    </row>
    <row r="14" spans="1:20" s="4" customFormat="1" ht="15.75">
      <c r="A14" s="56"/>
      <c r="B14" s="68" t="s">
        <v>57</v>
      </c>
      <c r="C14" s="69" t="s">
        <v>58</v>
      </c>
      <c r="D14" s="69" t="s">
        <v>59</v>
      </c>
      <c r="E14" s="69" t="s">
        <v>60</v>
      </c>
      <c r="F14" s="69"/>
      <c r="G14" s="69" t="s">
        <v>61</v>
      </c>
      <c r="H14" s="74">
        <v>1807</v>
      </c>
      <c r="I14" s="72">
        <v>1798</v>
      </c>
      <c r="J14" s="57"/>
      <c r="K14" s="58" t="s">
        <v>61</v>
      </c>
      <c r="L14" s="59">
        <v>3</v>
      </c>
      <c r="M14" s="14">
        <f>IF(K14="",0,(SUMIF($G$14:$G$81,K14,$H$14:$H$81)))</f>
        <v>9433</v>
      </c>
      <c r="N14" s="15">
        <f>IF(K14="",-1,(-($L$6-(M14/L14))/$L$6))</f>
        <v>-4.8332120286231059E-2</v>
      </c>
      <c r="O14" s="14">
        <f>IF(K14="",0,(SUMIF($G$14:$G$81,K14,$I$14:$I$81)))</f>
        <v>9419</v>
      </c>
      <c r="P14" s="15">
        <f>IF(K14="",-1,(-($M$6-(O14/L14))/$M$6))</f>
        <v>-7.6600959350162881E-2</v>
      </c>
      <c r="Q14" s="60"/>
      <c r="R14" s="49"/>
      <c r="S14" s="49"/>
      <c r="T14" s="49"/>
    </row>
    <row r="15" spans="1:20" s="4" customFormat="1" ht="15.75">
      <c r="A15" s="56"/>
      <c r="B15" s="68" t="s">
        <v>62</v>
      </c>
      <c r="C15" s="69" t="s">
        <v>63</v>
      </c>
      <c r="D15" s="69" t="s">
        <v>59</v>
      </c>
      <c r="E15" s="69" t="s">
        <v>60</v>
      </c>
      <c r="F15" s="69"/>
      <c r="G15" s="69" t="s">
        <v>61</v>
      </c>
      <c r="H15" s="74">
        <v>3559</v>
      </c>
      <c r="I15" s="72">
        <v>3542</v>
      </c>
      <c r="J15" s="57"/>
      <c r="K15" s="58" t="s">
        <v>64</v>
      </c>
      <c r="L15" s="59">
        <v>3</v>
      </c>
      <c r="M15" s="14">
        <f t="shared" ref="M15:M29" si="0">IF(K15="",0,(SUMIF($G$14:$G$81,K15,$H$14:$H$81)))</f>
        <v>9427</v>
      </c>
      <c r="N15" s="15">
        <f>IF(K15="",-1,(-($L$6-(M15/L15))/$L$6))</f>
        <v>-4.8937442800625487E-2</v>
      </c>
      <c r="O15" s="14">
        <f t="shared" ref="O15:O29" si="1">IF(K15="",0,(SUMIF($G$14:$G$81,K15,$I$14:$I$81)))</f>
        <v>9616</v>
      </c>
      <c r="P15" s="15">
        <f>IF(K15="",-1,(-($M$6-(O15/L15))/$M$6))</f>
        <v>-5.7287910087181801E-2</v>
      </c>
      <c r="Q15" s="60"/>
      <c r="R15" s="49"/>
      <c r="S15" s="49"/>
      <c r="T15" s="61"/>
    </row>
    <row r="16" spans="1:20" s="4" customFormat="1" ht="15.75">
      <c r="A16" s="56"/>
      <c r="B16" s="68" t="s">
        <v>65</v>
      </c>
      <c r="C16" s="69" t="s">
        <v>66</v>
      </c>
      <c r="D16" s="69" t="s">
        <v>59</v>
      </c>
      <c r="E16" s="69" t="s">
        <v>60</v>
      </c>
      <c r="F16" s="69"/>
      <c r="G16" s="69" t="s">
        <v>61</v>
      </c>
      <c r="H16" s="68">
        <v>915</v>
      </c>
      <c r="I16" s="72">
        <v>942</v>
      </c>
      <c r="J16" s="57"/>
      <c r="K16" s="58" t="s">
        <v>67</v>
      </c>
      <c r="L16" s="59">
        <v>3</v>
      </c>
      <c r="M16" s="14">
        <f t="shared" si="0"/>
        <v>8750</v>
      </c>
      <c r="N16" s="15">
        <f t="shared" ref="N16:N78" si="2">IF(K16="",-1,(-($L$6-(M16/L16))/$L$6))</f>
        <v>-0.11723799984146323</v>
      </c>
      <c r="O16" s="14">
        <f t="shared" si="1"/>
        <v>8707</v>
      </c>
      <c r="P16" s="15">
        <f t="shared" ref="P16:P78" si="3">IF(K16="",-1,(-($M$6-(O16/L16))/$M$6))</f>
        <v>-0.14640243688946464</v>
      </c>
      <c r="Q16" s="60"/>
      <c r="R16" s="49"/>
      <c r="S16" s="49"/>
      <c r="T16" s="61"/>
    </row>
    <row r="17" spans="1:20" s="4" customFormat="1" ht="15.75">
      <c r="A17" s="56"/>
      <c r="B17" s="68" t="s">
        <v>68</v>
      </c>
      <c r="C17" s="69" t="s">
        <v>69</v>
      </c>
      <c r="D17" s="69" t="s">
        <v>59</v>
      </c>
      <c r="E17" s="69" t="s">
        <v>60</v>
      </c>
      <c r="F17" s="69"/>
      <c r="G17" s="69" t="s">
        <v>61</v>
      </c>
      <c r="H17" s="74">
        <v>3152</v>
      </c>
      <c r="I17" s="72">
        <v>3137</v>
      </c>
      <c r="J17" s="57"/>
      <c r="K17" s="58" t="s">
        <v>70</v>
      </c>
      <c r="L17" s="59">
        <v>2</v>
      </c>
      <c r="M17" s="14">
        <f t="shared" si="0"/>
        <v>6682</v>
      </c>
      <c r="N17" s="15">
        <f t="shared" si="2"/>
        <v>1.1191260295887377E-2</v>
      </c>
      <c r="O17" s="14">
        <f t="shared" si="1"/>
        <v>6649</v>
      </c>
      <c r="P17" s="15">
        <f t="shared" si="3"/>
        <v>-2.2240117642939698E-2</v>
      </c>
      <c r="Q17" s="60"/>
      <c r="R17" s="49"/>
      <c r="S17" s="49"/>
      <c r="T17" s="61"/>
    </row>
    <row r="18" spans="1:20" s="4" customFormat="1" ht="15.75">
      <c r="A18" s="56"/>
      <c r="B18" s="68" t="s">
        <v>71</v>
      </c>
      <c r="C18" s="69" t="s">
        <v>72</v>
      </c>
      <c r="D18" s="69" t="s">
        <v>59</v>
      </c>
      <c r="E18" s="69" t="s">
        <v>64</v>
      </c>
      <c r="F18" s="69"/>
      <c r="G18" s="69" t="s">
        <v>64</v>
      </c>
      <c r="H18" s="74">
        <v>2604</v>
      </c>
      <c r="I18" s="72">
        <v>2591</v>
      </c>
      <c r="J18" s="57"/>
      <c r="K18" s="58" t="s">
        <v>73</v>
      </c>
      <c r="L18" s="59">
        <v>3</v>
      </c>
      <c r="M18" s="14">
        <f t="shared" si="0"/>
        <v>10554</v>
      </c>
      <c r="N18" s="15">
        <f t="shared" si="2"/>
        <v>6.4762302819794018E-2</v>
      </c>
      <c r="O18" s="14">
        <f t="shared" si="1"/>
        <v>11299</v>
      </c>
      <c r="P18" s="15">
        <f t="shared" si="3"/>
        <v>0.10770631280417355</v>
      </c>
      <c r="Q18" s="60"/>
      <c r="R18" s="49"/>
      <c r="S18" s="49"/>
      <c r="T18" s="61"/>
    </row>
    <row r="19" spans="1:20" s="4" customFormat="1" ht="15.75">
      <c r="A19" s="49"/>
      <c r="B19" s="70" t="s">
        <v>74</v>
      </c>
      <c r="C19" s="71" t="s">
        <v>75</v>
      </c>
      <c r="D19" s="71" t="s">
        <v>59</v>
      </c>
      <c r="E19" s="71" t="s">
        <v>64</v>
      </c>
      <c r="F19" s="71"/>
      <c r="G19" s="71" t="s">
        <v>64</v>
      </c>
      <c r="H19" s="75">
        <v>2153</v>
      </c>
      <c r="I19" s="73">
        <v>2196</v>
      </c>
      <c r="J19" s="56"/>
      <c r="K19" s="58" t="s">
        <v>76</v>
      </c>
      <c r="L19" s="59">
        <v>3</v>
      </c>
      <c r="M19" s="14">
        <f t="shared" si="0"/>
        <v>9959</v>
      </c>
      <c r="N19" s="15">
        <f t="shared" si="2"/>
        <v>4.7344868090134617E-3</v>
      </c>
      <c r="O19" s="14">
        <f t="shared" si="1"/>
        <v>10100</v>
      </c>
      <c r="P19" s="15">
        <f t="shared" si="3"/>
        <v>-9.8385910857463673E-3</v>
      </c>
      <c r="Q19" s="60"/>
      <c r="R19" s="49"/>
      <c r="S19" s="49"/>
      <c r="T19" s="61"/>
    </row>
    <row r="20" spans="1:20" ht="15.75">
      <c r="A20" s="9"/>
      <c r="B20" s="63" t="s">
        <v>77</v>
      </c>
      <c r="C20" s="64" t="s">
        <v>78</v>
      </c>
      <c r="D20" s="65" t="s">
        <v>59</v>
      </c>
      <c r="E20" s="65" t="s">
        <v>64</v>
      </c>
      <c r="F20" s="65"/>
      <c r="G20" s="64" t="s">
        <v>64</v>
      </c>
      <c r="H20" s="76">
        <v>2683</v>
      </c>
      <c r="I20" s="67">
        <v>2852</v>
      </c>
      <c r="J20" s="29"/>
      <c r="K20" s="58" t="s">
        <v>79</v>
      </c>
      <c r="L20" s="59">
        <v>2</v>
      </c>
      <c r="M20" s="14">
        <f t="shared" si="0"/>
        <v>7004</v>
      </c>
      <c r="N20" s="15">
        <f t="shared" si="2"/>
        <v>5.9919722704638606E-2</v>
      </c>
      <c r="O20" s="14">
        <f t="shared" si="1"/>
        <v>6970</v>
      </c>
      <c r="P20" s="15">
        <f t="shared" si="3"/>
        <v>2.4964111900843782E-2</v>
      </c>
      <c r="Q20" s="8"/>
      <c r="T20" s="38"/>
    </row>
    <row r="21" spans="1:20" ht="15.75">
      <c r="A21" s="9"/>
      <c r="B21" s="63" t="s">
        <v>80</v>
      </c>
      <c r="C21" s="64" t="s">
        <v>81</v>
      </c>
      <c r="D21" s="65" t="s">
        <v>59</v>
      </c>
      <c r="E21" s="65" t="s">
        <v>64</v>
      </c>
      <c r="F21" s="65"/>
      <c r="G21" s="64" t="s">
        <v>64</v>
      </c>
      <c r="H21" s="76">
        <v>1987</v>
      </c>
      <c r="I21" s="67">
        <v>1977</v>
      </c>
      <c r="J21" s="29"/>
      <c r="K21" s="62" t="s">
        <v>82</v>
      </c>
      <c r="L21" s="59">
        <v>3</v>
      </c>
      <c r="M21" s="14">
        <f t="shared" si="0"/>
        <v>10076</v>
      </c>
      <c r="N21" s="15">
        <f t="shared" si="2"/>
        <v>1.6538275839704755E-2</v>
      </c>
      <c r="O21" s="14">
        <f t="shared" si="1"/>
        <v>10410</v>
      </c>
      <c r="P21" s="15">
        <f t="shared" si="3"/>
        <v>2.0552501663107008E-2</v>
      </c>
      <c r="Q21" s="8"/>
      <c r="T21" s="38"/>
    </row>
    <row r="22" spans="1:20" ht="15.75">
      <c r="A22" s="9"/>
      <c r="B22" s="63" t="s">
        <v>83</v>
      </c>
      <c r="C22" s="64" t="s">
        <v>84</v>
      </c>
      <c r="D22" s="65" t="s">
        <v>85</v>
      </c>
      <c r="E22" s="65"/>
      <c r="F22" s="65"/>
      <c r="G22" s="64" t="s">
        <v>67</v>
      </c>
      <c r="H22" s="76">
        <v>1608</v>
      </c>
      <c r="I22" s="67">
        <v>1600</v>
      </c>
      <c r="J22" s="29"/>
      <c r="K22" s="62" t="s">
        <v>86</v>
      </c>
      <c r="L22" s="59">
        <v>3</v>
      </c>
      <c r="M22" s="14">
        <f t="shared" si="0"/>
        <v>10167</v>
      </c>
      <c r="N22" s="15">
        <f t="shared" si="2"/>
        <v>2.5719000641353584E-2</v>
      </c>
      <c r="O22" s="14">
        <f t="shared" si="1"/>
        <v>11203</v>
      </c>
      <c r="P22" s="15">
        <f t="shared" si="3"/>
        <v>9.8294877630335092E-2</v>
      </c>
      <c r="Q22" s="8"/>
      <c r="T22" s="38"/>
    </row>
    <row r="23" spans="1:20" ht="15.75">
      <c r="A23" s="9"/>
      <c r="B23" s="63" t="s">
        <v>87</v>
      </c>
      <c r="C23" s="64" t="s">
        <v>88</v>
      </c>
      <c r="D23" s="65" t="s">
        <v>88</v>
      </c>
      <c r="E23" s="65"/>
      <c r="F23" s="65"/>
      <c r="G23" s="64" t="s">
        <v>67</v>
      </c>
      <c r="H23" s="66">
        <v>343</v>
      </c>
      <c r="I23" s="67">
        <v>341</v>
      </c>
      <c r="J23" s="29"/>
      <c r="K23" s="62" t="s">
        <v>89</v>
      </c>
      <c r="L23" s="59">
        <v>3</v>
      </c>
      <c r="M23" s="14">
        <f t="shared" si="0"/>
        <v>9412</v>
      </c>
      <c r="N23" s="15">
        <f t="shared" si="2"/>
        <v>-5.0450749086611547E-2</v>
      </c>
      <c r="O23" s="14">
        <f t="shared" si="1"/>
        <v>9445</v>
      </c>
      <c r="P23" s="15">
        <f t="shared" si="3"/>
        <v>-7.4052028990581539E-2</v>
      </c>
      <c r="Q23" s="8"/>
      <c r="T23" s="38"/>
    </row>
    <row r="24" spans="1:20" ht="15.75">
      <c r="A24" s="9"/>
      <c r="B24" s="63" t="s">
        <v>90</v>
      </c>
      <c r="C24" s="64" t="s">
        <v>91</v>
      </c>
      <c r="D24" s="65" t="s">
        <v>85</v>
      </c>
      <c r="E24" s="65"/>
      <c r="F24" s="65"/>
      <c r="G24" s="64" t="s">
        <v>67</v>
      </c>
      <c r="H24" s="76">
        <v>3261</v>
      </c>
      <c r="I24" s="67">
        <v>3245</v>
      </c>
      <c r="J24" s="29"/>
      <c r="K24" s="62" t="s">
        <v>92</v>
      </c>
      <c r="L24" s="59">
        <v>3</v>
      </c>
      <c r="M24" s="14">
        <f t="shared" si="0"/>
        <v>9180</v>
      </c>
      <c r="N24" s="15">
        <f t="shared" si="2"/>
        <v>-7.3856552976529377E-2</v>
      </c>
      <c r="O24" s="14">
        <f t="shared" si="1"/>
        <v>9135</v>
      </c>
      <c r="P24" s="15">
        <f t="shared" si="3"/>
        <v>-0.10444312173943492</v>
      </c>
      <c r="Q24" s="8"/>
      <c r="T24" s="38"/>
    </row>
    <row r="25" spans="1:20" ht="15.75">
      <c r="A25" s="9"/>
      <c r="B25" s="63" t="s">
        <v>93</v>
      </c>
      <c r="C25" s="64" t="s">
        <v>94</v>
      </c>
      <c r="D25" s="65" t="s">
        <v>59</v>
      </c>
      <c r="E25" s="65" t="s">
        <v>95</v>
      </c>
      <c r="F25" s="65"/>
      <c r="G25" s="64" t="s">
        <v>67</v>
      </c>
      <c r="H25" s="76">
        <v>1296</v>
      </c>
      <c r="I25" s="67">
        <v>1290</v>
      </c>
      <c r="J25" s="29"/>
      <c r="K25" s="62" t="s">
        <v>96</v>
      </c>
      <c r="L25" s="59">
        <v>2</v>
      </c>
      <c r="M25" s="14">
        <f t="shared" si="0"/>
        <v>6901</v>
      </c>
      <c r="N25" s="15">
        <f t="shared" si="2"/>
        <v>4.4332667958982157E-2</v>
      </c>
      <c r="O25" s="14">
        <f t="shared" si="1"/>
        <v>8189</v>
      </c>
      <c r="P25" s="15">
        <f t="shared" si="3"/>
        <v>0.20422254122754802</v>
      </c>
      <c r="Q25" s="8"/>
      <c r="T25" s="38"/>
    </row>
    <row r="26" spans="1:20" ht="15.75">
      <c r="A26" s="9"/>
      <c r="B26" s="63" t="s">
        <v>97</v>
      </c>
      <c r="C26" s="64" t="s">
        <v>98</v>
      </c>
      <c r="D26" s="65" t="s">
        <v>59</v>
      </c>
      <c r="E26" s="65" t="s">
        <v>95</v>
      </c>
      <c r="F26" s="65"/>
      <c r="G26" s="64" t="s">
        <v>67</v>
      </c>
      <c r="H26" s="76">
        <v>2242</v>
      </c>
      <c r="I26" s="67">
        <v>2231</v>
      </c>
      <c r="J26" s="29"/>
      <c r="K26" s="62" t="s">
        <v>99</v>
      </c>
      <c r="L26" s="59">
        <v>2</v>
      </c>
      <c r="M26" s="14">
        <f t="shared" si="0"/>
        <v>7034</v>
      </c>
      <c r="N26" s="15">
        <f t="shared" si="2"/>
        <v>6.4459641562596801E-2</v>
      </c>
      <c r="O26" s="14">
        <f t="shared" si="1"/>
        <v>7000</v>
      </c>
      <c r="P26" s="15">
        <f t="shared" si="3"/>
        <v>2.9375722138580557E-2</v>
      </c>
      <c r="Q26" s="8"/>
      <c r="T26" s="38"/>
    </row>
    <row r="27" spans="1:20" ht="15.75">
      <c r="A27" s="9"/>
      <c r="B27" s="63" t="s">
        <v>100</v>
      </c>
      <c r="C27" s="64" t="s">
        <v>101</v>
      </c>
      <c r="D27" s="65" t="s">
        <v>101</v>
      </c>
      <c r="E27" s="65"/>
      <c r="F27" s="65"/>
      <c r="G27" s="64" t="s">
        <v>70</v>
      </c>
      <c r="H27" s="76">
        <v>2193</v>
      </c>
      <c r="I27" s="67">
        <v>2182</v>
      </c>
      <c r="J27" s="29"/>
      <c r="K27" s="62" t="s">
        <v>102</v>
      </c>
      <c r="L27" s="59">
        <v>2</v>
      </c>
      <c r="M27" s="14">
        <f t="shared" si="0"/>
        <v>6390</v>
      </c>
      <c r="N27" s="15">
        <f t="shared" si="2"/>
        <v>-3.2997283254905668E-2</v>
      </c>
      <c r="O27" s="14">
        <f t="shared" si="1"/>
        <v>6495</v>
      </c>
      <c r="P27" s="15">
        <f t="shared" si="3"/>
        <v>-4.4886383529988472E-2</v>
      </c>
      <c r="Q27" s="8"/>
      <c r="T27" s="38"/>
    </row>
    <row r="28" spans="1:20" ht="15.75">
      <c r="A28" s="9"/>
      <c r="B28" s="63" t="s">
        <v>103</v>
      </c>
      <c r="C28" s="64" t="s">
        <v>104</v>
      </c>
      <c r="D28" s="65" t="s">
        <v>105</v>
      </c>
      <c r="E28" s="65"/>
      <c r="F28" s="65"/>
      <c r="G28" s="64" t="s">
        <v>70</v>
      </c>
      <c r="H28" s="66">
        <v>650</v>
      </c>
      <c r="I28" s="67">
        <v>647</v>
      </c>
      <c r="J28" s="29"/>
      <c r="K28" s="62" t="s">
        <v>106</v>
      </c>
      <c r="L28" s="59">
        <v>3</v>
      </c>
      <c r="M28" s="14">
        <f t="shared" si="0"/>
        <v>10400</v>
      </c>
      <c r="N28" s="15">
        <f t="shared" si="2"/>
        <v>4.9225691617003714E-2</v>
      </c>
      <c r="O28" s="14">
        <f t="shared" si="1"/>
        <v>10577</v>
      </c>
      <c r="P28" s="15">
        <f t="shared" si="3"/>
        <v>3.6924477434263435E-2</v>
      </c>
      <c r="Q28" s="8"/>
      <c r="T28" s="38"/>
    </row>
    <row r="29" spans="1:20" ht="15.75">
      <c r="A29" s="9"/>
      <c r="B29" s="63" t="s">
        <v>107</v>
      </c>
      <c r="C29" s="64" t="s">
        <v>108</v>
      </c>
      <c r="D29" s="65"/>
      <c r="E29" s="65"/>
      <c r="F29" s="65"/>
      <c r="G29" s="64" t="s">
        <v>70</v>
      </c>
      <c r="H29" s="66">
        <v>529</v>
      </c>
      <c r="I29" s="67">
        <v>526</v>
      </c>
      <c r="J29" s="29"/>
      <c r="K29" s="62" t="s">
        <v>109</v>
      </c>
      <c r="L29" s="59">
        <v>2</v>
      </c>
      <c r="M29" s="14">
        <f t="shared" si="0"/>
        <v>7400</v>
      </c>
      <c r="N29" s="15">
        <f>IF(K29="",-1,(-($L$6-(M29/L29))/$L$6))</f>
        <v>0.1198466516296867</v>
      </c>
      <c r="O29" s="14">
        <f t="shared" si="1"/>
        <v>7591</v>
      </c>
      <c r="P29" s="15">
        <f t="shared" si="3"/>
        <v>0.116284443821995</v>
      </c>
      <c r="Q29" s="8"/>
      <c r="T29" s="38"/>
    </row>
    <row r="30" spans="1:20" ht="15.75">
      <c r="A30" s="9"/>
      <c r="B30" s="63" t="s">
        <v>110</v>
      </c>
      <c r="C30" s="64" t="s">
        <v>111</v>
      </c>
      <c r="D30" s="65" t="s">
        <v>112</v>
      </c>
      <c r="E30" s="65"/>
      <c r="F30" s="65"/>
      <c r="G30" s="64" t="s">
        <v>70</v>
      </c>
      <c r="H30" s="76">
        <v>1032</v>
      </c>
      <c r="I30" s="67">
        <v>1027</v>
      </c>
      <c r="J30" s="29"/>
      <c r="K30" s="62"/>
      <c r="L30" s="59"/>
      <c r="M30" s="14">
        <f t="shared" ref="M30:M61" si="4">IF(K30="",0,(SUMIF($G$20:$G$82,K30,$H$20:$H$82)))</f>
        <v>0</v>
      </c>
      <c r="N30" s="15">
        <f t="shared" si="2"/>
        <v>-1</v>
      </c>
      <c r="O30" s="14">
        <f t="shared" ref="O30:O61" si="5">IF(K30="",0,(SUMIF($G$19:$G$82,K30,$I$19:$I$82)))</f>
        <v>0</v>
      </c>
      <c r="P30" s="15">
        <f t="shared" si="3"/>
        <v>-1</v>
      </c>
      <c r="Q30" s="8"/>
      <c r="T30" s="38"/>
    </row>
    <row r="31" spans="1:20">
      <c r="A31" s="9"/>
      <c r="B31" s="63" t="s">
        <v>113</v>
      </c>
      <c r="C31" s="64" t="s">
        <v>114</v>
      </c>
      <c r="D31" s="65"/>
      <c r="E31" s="65"/>
      <c r="F31" s="65"/>
      <c r="G31" s="64" t="s">
        <v>70</v>
      </c>
      <c r="H31" s="66">
        <v>10</v>
      </c>
      <c r="I31" s="67">
        <v>10</v>
      </c>
      <c r="J31" s="29"/>
      <c r="K31" s="3"/>
      <c r="L31" s="2"/>
      <c r="M31" s="14">
        <f t="shared" si="4"/>
        <v>0</v>
      </c>
      <c r="N31" s="15">
        <f t="shared" si="2"/>
        <v>-1</v>
      </c>
      <c r="O31" s="14">
        <f t="shared" si="5"/>
        <v>0</v>
      </c>
      <c r="P31" s="15">
        <f t="shared" si="3"/>
        <v>-1</v>
      </c>
      <c r="Q31" s="8"/>
      <c r="T31" s="38"/>
    </row>
    <row r="32" spans="1:20">
      <c r="A32" s="9"/>
      <c r="B32" s="63" t="s">
        <v>115</v>
      </c>
      <c r="C32" s="64" t="s">
        <v>116</v>
      </c>
      <c r="D32" s="65"/>
      <c r="E32" s="65"/>
      <c r="F32" s="65"/>
      <c r="G32" s="64" t="s">
        <v>70</v>
      </c>
      <c r="H32" s="76">
        <v>2268</v>
      </c>
      <c r="I32" s="67">
        <v>2257</v>
      </c>
      <c r="J32" s="29"/>
      <c r="K32" s="3"/>
      <c r="L32" s="2"/>
      <c r="M32" s="14">
        <f t="shared" si="4"/>
        <v>0</v>
      </c>
      <c r="N32" s="15">
        <f t="shared" si="2"/>
        <v>-1</v>
      </c>
      <c r="O32" s="14">
        <f t="shared" si="5"/>
        <v>0</v>
      </c>
      <c r="P32" s="15">
        <f t="shared" si="3"/>
        <v>-1</v>
      </c>
      <c r="Q32" s="8"/>
      <c r="T32" s="38"/>
    </row>
    <row r="33" spans="1:20">
      <c r="A33" s="9"/>
      <c r="B33" s="63" t="s">
        <v>117</v>
      </c>
      <c r="C33" s="64" t="s">
        <v>118</v>
      </c>
      <c r="D33" s="65"/>
      <c r="E33" s="65"/>
      <c r="F33" s="65"/>
      <c r="G33" s="64" t="s">
        <v>73</v>
      </c>
      <c r="H33" s="76">
        <v>1799</v>
      </c>
      <c r="I33" s="67">
        <v>1860</v>
      </c>
      <c r="J33" s="29"/>
      <c r="K33" s="3"/>
      <c r="L33" s="2"/>
      <c r="M33" s="14">
        <f t="shared" si="4"/>
        <v>0</v>
      </c>
      <c r="N33" s="15">
        <f t="shared" si="2"/>
        <v>-1</v>
      </c>
      <c r="O33" s="14">
        <f t="shared" si="5"/>
        <v>0</v>
      </c>
      <c r="P33" s="15">
        <f t="shared" si="3"/>
        <v>-1</v>
      </c>
      <c r="Q33" s="8"/>
      <c r="T33" s="38"/>
    </row>
    <row r="34" spans="1:20">
      <c r="A34" s="9"/>
      <c r="B34" s="63" t="s">
        <v>119</v>
      </c>
      <c r="C34" s="64" t="s">
        <v>120</v>
      </c>
      <c r="D34" s="65"/>
      <c r="E34" s="65"/>
      <c r="F34" s="65"/>
      <c r="G34" s="64" t="s">
        <v>73</v>
      </c>
      <c r="H34" s="76">
        <v>1461</v>
      </c>
      <c r="I34" s="67">
        <v>1454</v>
      </c>
      <c r="J34" s="29"/>
      <c r="K34" s="3"/>
      <c r="L34" s="2"/>
      <c r="M34" s="14">
        <f t="shared" si="4"/>
        <v>0</v>
      </c>
      <c r="N34" s="15">
        <f t="shared" si="2"/>
        <v>-1</v>
      </c>
      <c r="O34" s="14">
        <f t="shared" si="5"/>
        <v>0</v>
      </c>
      <c r="P34" s="15">
        <f t="shared" si="3"/>
        <v>-1</v>
      </c>
      <c r="Q34" s="8"/>
      <c r="T34" s="38"/>
    </row>
    <row r="35" spans="1:20">
      <c r="A35" s="9"/>
      <c r="B35" s="63" t="s">
        <v>121</v>
      </c>
      <c r="C35" s="64" t="s">
        <v>122</v>
      </c>
      <c r="D35" s="65"/>
      <c r="E35" s="65"/>
      <c r="F35" s="65"/>
      <c r="G35" s="64" t="s">
        <v>73</v>
      </c>
      <c r="H35" s="76">
        <v>2214</v>
      </c>
      <c r="I35" s="67">
        <v>2325</v>
      </c>
      <c r="J35" s="29"/>
      <c r="K35" s="3"/>
      <c r="L35" s="2"/>
      <c r="M35" s="14">
        <f t="shared" si="4"/>
        <v>0</v>
      </c>
      <c r="N35" s="15">
        <f t="shared" si="2"/>
        <v>-1</v>
      </c>
      <c r="O35" s="14">
        <f t="shared" si="5"/>
        <v>0</v>
      </c>
      <c r="P35" s="15">
        <f t="shared" si="3"/>
        <v>-1</v>
      </c>
      <c r="Q35" s="8"/>
      <c r="T35" s="38"/>
    </row>
    <row r="36" spans="1:20">
      <c r="A36" s="9"/>
      <c r="B36" s="63" t="s">
        <v>123</v>
      </c>
      <c r="C36" s="64" t="s">
        <v>124</v>
      </c>
      <c r="D36" s="65"/>
      <c r="E36" s="65"/>
      <c r="F36" s="65"/>
      <c r="G36" s="64" t="s">
        <v>73</v>
      </c>
      <c r="H36" s="76">
        <v>3323</v>
      </c>
      <c r="I36" s="67">
        <v>3912</v>
      </c>
      <c r="J36" s="29"/>
      <c r="K36" s="3"/>
      <c r="L36" s="2"/>
      <c r="M36" s="14">
        <f t="shared" si="4"/>
        <v>0</v>
      </c>
      <c r="N36" s="15">
        <f t="shared" si="2"/>
        <v>-1</v>
      </c>
      <c r="O36" s="14">
        <f t="shared" si="5"/>
        <v>0</v>
      </c>
      <c r="P36" s="15">
        <f t="shared" si="3"/>
        <v>-1</v>
      </c>
      <c r="Q36" s="8"/>
      <c r="T36" s="38"/>
    </row>
    <row r="37" spans="1:20">
      <c r="A37" s="9"/>
      <c r="B37" s="63" t="s">
        <v>125</v>
      </c>
      <c r="C37" s="64" t="s">
        <v>126</v>
      </c>
      <c r="D37" s="65"/>
      <c r="E37" s="65"/>
      <c r="F37" s="65"/>
      <c r="G37" s="64" t="s">
        <v>73</v>
      </c>
      <c r="H37" s="76">
        <v>1757</v>
      </c>
      <c r="I37" s="67">
        <v>1748</v>
      </c>
      <c r="J37" s="29"/>
      <c r="K37" s="3"/>
      <c r="L37" s="2"/>
      <c r="M37" s="14">
        <f t="shared" si="4"/>
        <v>0</v>
      </c>
      <c r="N37" s="15">
        <f t="shared" si="2"/>
        <v>-1</v>
      </c>
      <c r="O37" s="14">
        <f t="shared" si="5"/>
        <v>0</v>
      </c>
      <c r="P37" s="15">
        <f t="shared" si="3"/>
        <v>-1</v>
      </c>
      <c r="Q37" s="8"/>
      <c r="T37" s="38"/>
    </row>
    <row r="38" spans="1:20">
      <c r="A38" s="9"/>
      <c r="B38" s="63" t="s">
        <v>127</v>
      </c>
      <c r="C38" s="64" t="s">
        <v>128</v>
      </c>
      <c r="D38" s="65"/>
      <c r="E38" s="65"/>
      <c r="F38" s="65"/>
      <c r="G38" s="64" t="s">
        <v>76</v>
      </c>
      <c r="H38" s="66">
        <v>300</v>
      </c>
      <c r="I38" s="67">
        <v>438</v>
      </c>
      <c r="J38" s="29"/>
      <c r="K38" s="3"/>
      <c r="L38" s="2"/>
      <c r="M38" s="14">
        <f t="shared" si="4"/>
        <v>0</v>
      </c>
      <c r="N38" s="15">
        <f t="shared" si="2"/>
        <v>-1</v>
      </c>
      <c r="O38" s="14">
        <f t="shared" si="5"/>
        <v>0</v>
      </c>
      <c r="P38" s="15">
        <f t="shared" si="3"/>
        <v>-1</v>
      </c>
      <c r="Q38" s="8"/>
      <c r="T38" s="38"/>
    </row>
    <row r="39" spans="1:20">
      <c r="A39" s="9"/>
      <c r="B39" s="63" t="s">
        <v>129</v>
      </c>
      <c r="C39" s="64" t="s">
        <v>130</v>
      </c>
      <c r="D39" s="65"/>
      <c r="E39" s="65"/>
      <c r="F39" s="65"/>
      <c r="G39" s="64" t="s">
        <v>76</v>
      </c>
      <c r="H39" s="76">
        <v>3816</v>
      </c>
      <c r="I39" s="67">
        <v>3797</v>
      </c>
      <c r="J39" s="29"/>
      <c r="K39" s="3"/>
      <c r="L39" s="2"/>
      <c r="M39" s="14">
        <f t="shared" si="4"/>
        <v>0</v>
      </c>
      <c r="N39" s="15">
        <f t="shared" si="2"/>
        <v>-1</v>
      </c>
      <c r="O39" s="14">
        <f t="shared" si="5"/>
        <v>0</v>
      </c>
      <c r="P39" s="15">
        <f t="shared" si="3"/>
        <v>-1</v>
      </c>
      <c r="Q39" s="8"/>
      <c r="T39" s="38"/>
    </row>
    <row r="40" spans="1:20">
      <c r="A40" s="9"/>
      <c r="B40" s="63" t="s">
        <v>131</v>
      </c>
      <c r="C40" s="64" t="s">
        <v>132</v>
      </c>
      <c r="D40" s="65"/>
      <c r="E40" s="65"/>
      <c r="F40" s="65"/>
      <c r="G40" s="64" t="s">
        <v>76</v>
      </c>
      <c r="H40" s="76">
        <v>1947</v>
      </c>
      <c r="I40" s="67">
        <v>1938</v>
      </c>
      <c r="J40" s="29"/>
      <c r="K40" s="3"/>
      <c r="L40" s="2"/>
      <c r="M40" s="14">
        <f t="shared" si="4"/>
        <v>0</v>
      </c>
      <c r="N40" s="15">
        <f t="shared" si="2"/>
        <v>-1</v>
      </c>
      <c r="O40" s="14">
        <f t="shared" si="5"/>
        <v>0</v>
      </c>
      <c r="P40" s="15">
        <f t="shared" si="3"/>
        <v>-1</v>
      </c>
      <c r="Q40" s="8"/>
      <c r="T40" s="38"/>
    </row>
    <row r="41" spans="1:20">
      <c r="A41" s="9"/>
      <c r="B41" s="63" t="s">
        <v>133</v>
      </c>
      <c r="C41" s="64" t="s">
        <v>134</v>
      </c>
      <c r="D41" s="65"/>
      <c r="E41" s="65"/>
      <c r="F41" s="65"/>
      <c r="G41" s="64" t="s">
        <v>76</v>
      </c>
      <c r="H41" s="76">
        <v>2608</v>
      </c>
      <c r="I41" s="67">
        <v>2595</v>
      </c>
      <c r="J41" s="29"/>
      <c r="K41" s="3"/>
      <c r="L41" s="2"/>
      <c r="M41" s="14">
        <f t="shared" si="4"/>
        <v>0</v>
      </c>
      <c r="N41" s="15">
        <f t="shared" si="2"/>
        <v>-1</v>
      </c>
      <c r="O41" s="14">
        <f t="shared" si="5"/>
        <v>0</v>
      </c>
      <c r="P41" s="15">
        <f t="shared" si="3"/>
        <v>-1</v>
      </c>
      <c r="Q41" s="8"/>
      <c r="T41" s="38"/>
    </row>
    <row r="42" spans="1:20">
      <c r="A42" s="9"/>
      <c r="B42" s="63" t="s">
        <v>135</v>
      </c>
      <c r="C42" s="64" t="s">
        <v>136</v>
      </c>
      <c r="D42" s="65"/>
      <c r="E42" s="65"/>
      <c r="F42" s="65"/>
      <c r="G42" s="64" t="s">
        <v>76</v>
      </c>
      <c r="H42" s="76">
        <v>1288</v>
      </c>
      <c r="I42" s="67">
        <v>1332</v>
      </c>
      <c r="J42" s="29"/>
      <c r="K42" s="3"/>
      <c r="L42" s="2"/>
      <c r="M42" s="14">
        <f t="shared" si="4"/>
        <v>0</v>
      </c>
      <c r="N42" s="15">
        <f t="shared" si="2"/>
        <v>-1</v>
      </c>
      <c r="O42" s="14">
        <f t="shared" si="5"/>
        <v>0</v>
      </c>
      <c r="P42" s="15">
        <f t="shared" si="3"/>
        <v>-1</v>
      </c>
      <c r="Q42" s="8"/>
      <c r="T42" s="38"/>
    </row>
    <row r="43" spans="1:20">
      <c r="A43" s="9"/>
      <c r="B43" s="63" t="s">
        <v>137</v>
      </c>
      <c r="C43" s="64" t="s">
        <v>138</v>
      </c>
      <c r="D43" s="65"/>
      <c r="E43" s="65"/>
      <c r="F43" s="65"/>
      <c r="G43" s="64" t="s">
        <v>82</v>
      </c>
      <c r="H43" s="76">
        <v>1499</v>
      </c>
      <c r="I43" s="67">
        <v>1875</v>
      </c>
      <c r="J43" s="29"/>
      <c r="K43" s="3"/>
      <c r="L43" s="2"/>
      <c r="M43" s="14">
        <f t="shared" si="4"/>
        <v>0</v>
      </c>
      <c r="N43" s="15">
        <f t="shared" si="2"/>
        <v>-1</v>
      </c>
      <c r="O43" s="14">
        <f t="shared" si="5"/>
        <v>0</v>
      </c>
      <c r="P43" s="15">
        <f t="shared" si="3"/>
        <v>-1</v>
      </c>
      <c r="Q43" s="8"/>
      <c r="T43" s="38"/>
    </row>
    <row r="44" spans="1:20">
      <c r="A44" s="9"/>
      <c r="B44" s="63" t="s">
        <v>139</v>
      </c>
      <c r="C44" s="64" t="s">
        <v>140</v>
      </c>
      <c r="D44" s="65"/>
      <c r="E44" s="65"/>
      <c r="F44" s="65"/>
      <c r="G44" s="64" t="s">
        <v>82</v>
      </c>
      <c r="H44" s="76">
        <v>2290</v>
      </c>
      <c r="I44" s="67">
        <v>2279</v>
      </c>
      <c r="J44" s="29"/>
      <c r="K44" s="3"/>
      <c r="L44" s="2"/>
      <c r="M44" s="14">
        <f t="shared" si="4"/>
        <v>0</v>
      </c>
      <c r="N44" s="15">
        <f t="shared" si="2"/>
        <v>-1</v>
      </c>
      <c r="O44" s="14">
        <f t="shared" si="5"/>
        <v>0</v>
      </c>
      <c r="P44" s="15">
        <f t="shared" si="3"/>
        <v>-1</v>
      </c>
      <c r="Q44" s="8"/>
      <c r="T44" s="38"/>
    </row>
    <row r="45" spans="1:20">
      <c r="A45" s="9"/>
      <c r="B45" s="63" t="s">
        <v>141</v>
      </c>
      <c r="C45" s="64" t="s">
        <v>142</v>
      </c>
      <c r="D45" s="65"/>
      <c r="E45" s="65"/>
      <c r="F45" s="65"/>
      <c r="G45" s="64" t="s">
        <v>82</v>
      </c>
      <c r="H45" s="76">
        <v>3196</v>
      </c>
      <c r="I45" s="67">
        <v>3180</v>
      </c>
      <c r="J45" s="29"/>
      <c r="K45" s="3"/>
      <c r="L45" s="2"/>
      <c r="M45" s="14">
        <f t="shared" si="4"/>
        <v>0</v>
      </c>
      <c r="N45" s="15">
        <f t="shared" si="2"/>
        <v>-1</v>
      </c>
      <c r="O45" s="14">
        <f t="shared" si="5"/>
        <v>0</v>
      </c>
      <c r="P45" s="15">
        <f t="shared" si="3"/>
        <v>-1</v>
      </c>
      <c r="Q45" s="8"/>
      <c r="T45" s="38"/>
    </row>
    <row r="46" spans="1:20">
      <c r="A46" s="9"/>
      <c r="B46" s="63" t="s">
        <v>143</v>
      </c>
      <c r="C46" s="64" t="s">
        <v>144</v>
      </c>
      <c r="D46" s="65"/>
      <c r="E46" s="65"/>
      <c r="F46" s="65"/>
      <c r="G46" s="64" t="s">
        <v>82</v>
      </c>
      <c r="H46" s="76">
        <v>3091</v>
      </c>
      <c r="I46" s="67">
        <v>3076</v>
      </c>
      <c r="J46" s="29"/>
      <c r="K46" s="3"/>
      <c r="L46" s="2"/>
      <c r="M46" s="14">
        <f t="shared" si="4"/>
        <v>0</v>
      </c>
      <c r="N46" s="15">
        <f t="shared" si="2"/>
        <v>-1</v>
      </c>
      <c r="O46" s="14">
        <f t="shared" si="5"/>
        <v>0</v>
      </c>
      <c r="P46" s="15">
        <f t="shared" si="3"/>
        <v>-1</v>
      </c>
      <c r="Q46" s="8"/>
      <c r="T46" s="38"/>
    </row>
    <row r="47" spans="1:20">
      <c r="A47" s="9"/>
      <c r="B47" s="63" t="s">
        <v>145</v>
      </c>
      <c r="C47" s="64" t="s">
        <v>146</v>
      </c>
      <c r="D47" s="65"/>
      <c r="E47" s="65"/>
      <c r="F47" s="65"/>
      <c r="G47" s="64" t="s">
        <v>96</v>
      </c>
      <c r="H47" s="76">
        <v>1889</v>
      </c>
      <c r="I47" s="67">
        <v>2274</v>
      </c>
      <c r="J47" s="29"/>
      <c r="K47" s="3"/>
      <c r="L47" s="2"/>
      <c r="M47" s="14">
        <f t="shared" si="4"/>
        <v>0</v>
      </c>
      <c r="N47" s="15">
        <f t="shared" si="2"/>
        <v>-1</v>
      </c>
      <c r="O47" s="14">
        <f t="shared" si="5"/>
        <v>0</v>
      </c>
      <c r="P47" s="15">
        <f t="shared" si="3"/>
        <v>-1</v>
      </c>
      <c r="Q47" s="8"/>
      <c r="T47" s="38"/>
    </row>
    <row r="48" spans="1:20">
      <c r="A48" s="9"/>
      <c r="B48" s="63" t="s">
        <v>147</v>
      </c>
      <c r="C48" s="64" t="s">
        <v>148</v>
      </c>
      <c r="D48" s="65"/>
      <c r="E48" s="65"/>
      <c r="F48" s="65"/>
      <c r="G48" s="64" t="s">
        <v>96</v>
      </c>
      <c r="H48" s="76">
        <v>2578</v>
      </c>
      <c r="I48" s="67">
        <v>3493</v>
      </c>
      <c r="J48" s="29"/>
      <c r="K48" s="3"/>
      <c r="L48" s="2"/>
      <c r="M48" s="14">
        <f t="shared" si="4"/>
        <v>0</v>
      </c>
      <c r="N48" s="15">
        <f t="shared" si="2"/>
        <v>-1</v>
      </c>
      <c r="O48" s="14">
        <f t="shared" si="5"/>
        <v>0</v>
      </c>
      <c r="P48" s="15">
        <f t="shared" si="3"/>
        <v>-1</v>
      </c>
      <c r="Q48" s="8"/>
      <c r="T48" s="38"/>
    </row>
    <row r="49" spans="1:20">
      <c r="A49" s="9"/>
      <c r="B49" s="63" t="s">
        <v>149</v>
      </c>
      <c r="C49" s="64" t="s">
        <v>150</v>
      </c>
      <c r="D49" s="65"/>
      <c r="E49" s="65"/>
      <c r="F49" s="65"/>
      <c r="G49" s="64" t="s">
        <v>96</v>
      </c>
      <c r="H49" s="76">
        <v>2434</v>
      </c>
      <c r="I49" s="67">
        <v>2422</v>
      </c>
      <c r="J49" s="29"/>
      <c r="K49" s="3"/>
      <c r="L49" s="2"/>
      <c r="M49" s="14">
        <f t="shared" si="4"/>
        <v>0</v>
      </c>
      <c r="N49" s="15">
        <f t="shared" si="2"/>
        <v>-1</v>
      </c>
      <c r="O49" s="14">
        <f t="shared" si="5"/>
        <v>0</v>
      </c>
      <c r="P49" s="15">
        <f t="shared" si="3"/>
        <v>-1</v>
      </c>
      <c r="Q49" s="8"/>
      <c r="T49" s="38"/>
    </row>
    <row r="50" spans="1:20">
      <c r="A50" s="9"/>
      <c r="B50" s="63" t="s">
        <v>151</v>
      </c>
      <c r="C50" s="64" t="s">
        <v>152</v>
      </c>
      <c r="D50" s="65"/>
      <c r="E50" s="65"/>
      <c r="F50" s="65"/>
      <c r="G50" s="64" t="s">
        <v>79</v>
      </c>
      <c r="H50" s="66">
        <v>134</v>
      </c>
      <c r="I50" s="67">
        <v>133</v>
      </c>
      <c r="J50" s="29"/>
      <c r="K50" s="3"/>
      <c r="L50" s="2"/>
      <c r="M50" s="14">
        <f t="shared" si="4"/>
        <v>0</v>
      </c>
      <c r="N50" s="15">
        <f t="shared" si="2"/>
        <v>-1</v>
      </c>
      <c r="O50" s="14">
        <f t="shared" si="5"/>
        <v>0</v>
      </c>
      <c r="P50" s="15">
        <f t="shared" si="3"/>
        <v>-1</v>
      </c>
      <c r="Q50" s="8"/>
      <c r="T50" s="38"/>
    </row>
    <row r="51" spans="1:20">
      <c r="A51" s="9"/>
      <c r="B51" s="63" t="s">
        <v>153</v>
      </c>
      <c r="C51" s="64" t="s">
        <v>154</v>
      </c>
      <c r="D51" s="65"/>
      <c r="E51" s="65"/>
      <c r="F51" s="65"/>
      <c r="G51" s="64" t="s">
        <v>79</v>
      </c>
      <c r="H51" s="76">
        <v>3934</v>
      </c>
      <c r="I51" s="67">
        <v>3915</v>
      </c>
      <c r="J51" s="29"/>
      <c r="K51" s="3"/>
      <c r="L51" s="2"/>
      <c r="M51" s="14">
        <f t="shared" si="4"/>
        <v>0</v>
      </c>
      <c r="N51" s="15">
        <f t="shared" si="2"/>
        <v>-1</v>
      </c>
      <c r="O51" s="14">
        <f t="shared" si="5"/>
        <v>0</v>
      </c>
      <c r="P51" s="15">
        <f t="shared" si="3"/>
        <v>-1</v>
      </c>
      <c r="Q51" s="8"/>
      <c r="T51" s="38"/>
    </row>
    <row r="52" spans="1:20">
      <c r="A52" s="9"/>
      <c r="B52" s="63" t="s">
        <v>155</v>
      </c>
      <c r="C52" s="64" t="s">
        <v>156</v>
      </c>
      <c r="D52" s="65"/>
      <c r="E52" s="65"/>
      <c r="F52" s="65"/>
      <c r="G52" s="64" t="s">
        <v>79</v>
      </c>
      <c r="H52" s="76">
        <v>2936</v>
      </c>
      <c r="I52" s="67">
        <v>2922</v>
      </c>
      <c r="J52" s="29"/>
      <c r="K52" s="3"/>
      <c r="L52" s="2"/>
      <c r="M52" s="14">
        <f t="shared" si="4"/>
        <v>0</v>
      </c>
      <c r="N52" s="15">
        <f t="shared" si="2"/>
        <v>-1</v>
      </c>
      <c r="O52" s="14">
        <f t="shared" si="5"/>
        <v>0</v>
      </c>
      <c r="P52" s="15">
        <f t="shared" si="3"/>
        <v>-1</v>
      </c>
      <c r="Q52" s="8"/>
      <c r="T52" s="38"/>
    </row>
    <row r="53" spans="1:20">
      <c r="A53" s="9"/>
      <c r="B53" s="63" t="s">
        <v>157</v>
      </c>
      <c r="C53" s="64" t="s">
        <v>158</v>
      </c>
      <c r="D53" s="65"/>
      <c r="E53" s="65"/>
      <c r="F53" s="65"/>
      <c r="G53" s="64" t="s">
        <v>86</v>
      </c>
      <c r="H53" s="76">
        <v>1664</v>
      </c>
      <c r="I53" s="67">
        <v>1656</v>
      </c>
      <c r="J53" s="29"/>
      <c r="K53" s="3"/>
      <c r="L53" s="2"/>
      <c r="M53" s="14">
        <f t="shared" si="4"/>
        <v>0</v>
      </c>
      <c r="N53" s="15">
        <f t="shared" si="2"/>
        <v>-1</v>
      </c>
      <c r="O53" s="14">
        <f t="shared" si="5"/>
        <v>0</v>
      </c>
      <c r="P53" s="15">
        <f t="shared" si="3"/>
        <v>-1</v>
      </c>
      <c r="Q53" s="8"/>
      <c r="T53" s="38"/>
    </row>
    <row r="54" spans="1:20">
      <c r="A54" s="9"/>
      <c r="B54" s="63" t="s">
        <v>159</v>
      </c>
      <c r="C54" s="64" t="s">
        <v>160</v>
      </c>
      <c r="D54" s="65"/>
      <c r="E54" s="65"/>
      <c r="F54" s="65"/>
      <c r="G54" s="64" t="s">
        <v>86</v>
      </c>
      <c r="H54" s="76">
        <v>4327</v>
      </c>
      <c r="I54" s="67">
        <v>4561</v>
      </c>
      <c r="J54" s="29"/>
      <c r="K54" s="3"/>
      <c r="L54" s="2"/>
      <c r="M54" s="14">
        <f t="shared" si="4"/>
        <v>0</v>
      </c>
      <c r="N54" s="15">
        <f t="shared" si="2"/>
        <v>-1</v>
      </c>
      <c r="O54" s="14">
        <f t="shared" si="5"/>
        <v>0</v>
      </c>
      <c r="P54" s="15">
        <f t="shared" si="3"/>
        <v>-1</v>
      </c>
      <c r="Q54" s="8"/>
      <c r="T54" s="38"/>
    </row>
    <row r="55" spans="1:20">
      <c r="A55" s="9"/>
      <c r="B55" s="63" t="s">
        <v>161</v>
      </c>
      <c r="C55" s="64" t="s">
        <v>162</v>
      </c>
      <c r="D55" s="65"/>
      <c r="E55" s="65"/>
      <c r="F55" s="65"/>
      <c r="G55" s="64" t="s">
        <v>86</v>
      </c>
      <c r="H55" s="76">
        <v>2943</v>
      </c>
      <c r="I55" s="67">
        <v>3759</v>
      </c>
      <c r="J55" s="29"/>
      <c r="K55" s="3"/>
      <c r="L55" s="2"/>
      <c r="M55" s="14">
        <f t="shared" si="4"/>
        <v>0</v>
      </c>
      <c r="N55" s="15">
        <f t="shared" si="2"/>
        <v>-1</v>
      </c>
      <c r="O55" s="14">
        <f t="shared" si="5"/>
        <v>0</v>
      </c>
      <c r="P55" s="15">
        <f t="shared" si="3"/>
        <v>-1</v>
      </c>
      <c r="Q55" s="8"/>
      <c r="T55" s="38"/>
    </row>
    <row r="56" spans="1:20">
      <c r="A56" s="9"/>
      <c r="B56" s="63" t="s">
        <v>163</v>
      </c>
      <c r="C56" s="64" t="s">
        <v>164</v>
      </c>
      <c r="D56" s="65"/>
      <c r="E56" s="65"/>
      <c r="F56" s="65"/>
      <c r="G56" s="64" t="s">
        <v>86</v>
      </c>
      <c r="H56" s="66">
        <v>502</v>
      </c>
      <c r="I56" s="67">
        <v>500</v>
      </c>
      <c r="J56" s="29"/>
      <c r="K56" s="3"/>
      <c r="L56" s="2"/>
      <c r="M56" s="14">
        <f t="shared" si="4"/>
        <v>0</v>
      </c>
      <c r="N56" s="15">
        <f t="shared" si="2"/>
        <v>-1</v>
      </c>
      <c r="O56" s="14">
        <f t="shared" si="5"/>
        <v>0</v>
      </c>
      <c r="P56" s="15">
        <f t="shared" si="3"/>
        <v>-1</v>
      </c>
      <c r="Q56" s="8"/>
      <c r="T56" s="38"/>
    </row>
    <row r="57" spans="1:20">
      <c r="A57" s="9"/>
      <c r="B57" s="63" t="s">
        <v>165</v>
      </c>
      <c r="C57" s="64" t="s">
        <v>166</v>
      </c>
      <c r="D57" s="65"/>
      <c r="E57" s="65"/>
      <c r="F57" s="65"/>
      <c r="G57" s="64" t="s">
        <v>86</v>
      </c>
      <c r="H57" s="66">
        <v>731</v>
      </c>
      <c r="I57" s="67">
        <v>727</v>
      </c>
      <c r="J57" s="29"/>
      <c r="K57" s="3"/>
      <c r="L57" s="2"/>
      <c r="M57" s="14">
        <f t="shared" si="4"/>
        <v>0</v>
      </c>
      <c r="N57" s="15">
        <f t="shared" si="2"/>
        <v>-1</v>
      </c>
      <c r="O57" s="14">
        <f t="shared" si="5"/>
        <v>0</v>
      </c>
      <c r="P57" s="15">
        <f t="shared" si="3"/>
        <v>-1</v>
      </c>
      <c r="Q57" s="8"/>
      <c r="T57" s="38"/>
    </row>
    <row r="58" spans="1:20">
      <c r="A58" s="9"/>
      <c r="B58" s="63" t="s">
        <v>167</v>
      </c>
      <c r="C58" s="64" t="s">
        <v>168</v>
      </c>
      <c r="D58" s="65"/>
      <c r="E58" s="65"/>
      <c r="F58" s="65"/>
      <c r="G58" s="64" t="s">
        <v>89</v>
      </c>
      <c r="H58" s="76">
        <v>3935</v>
      </c>
      <c r="I58" s="67">
        <v>3996</v>
      </c>
      <c r="J58" s="29"/>
      <c r="K58" s="3"/>
      <c r="L58" s="2"/>
      <c r="M58" s="14">
        <f t="shared" si="4"/>
        <v>0</v>
      </c>
      <c r="N58" s="15">
        <f t="shared" si="2"/>
        <v>-1</v>
      </c>
      <c r="O58" s="14">
        <f t="shared" si="5"/>
        <v>0</v>
      </c>
      <c r="P58" s="15">
        <f t="shared" si="3"/>
        <v>-1</v>
      </c>
      <c r="Q58" s="8"/>
      <c r="T58" s="38"/>
    </row>
    <row r="59" spans="1:20">
      <c r="A59" s="9"/>
      <c r="B59" s="63" t="s">
        <v>169</v>
      </c>
      <c r="C59" s="64" t="s">
        <v>170</v>
      </c>
      <c r="D59" s="65"/>
      <c r="E59" s="65"/>
      <c r="F59" s="65"/>
      <c r="G59" s="64" t="s">
        <v>89</v>
      </c>
      <c r="H59" s="76">
        <v>2413</v>
      </c>
      <c r="I59" s="67">
        <v>2401</v>
      </c>
      <c r="J59" s="29"/>
      <c r="K59" s="3"/>
      <c r="L59" s="2"/>
      <c r="M59" s="14">
        <f t="shared" si="4"/>
        <v>0</v>
      </c>
      <c r="N59" s="15">
        <f t="shared" si="2"/>
        <v>-1</v>
      </c>
      <c r="O59" s="14">
        <f t="shared" si="5"/>
        <v>0</v>
      </c>
      <c r="P59" s="15">
        <f t="shared" si="3"/>
        <v>-1</v>
      </c>
      <c r="Q59" s="8"/>
      <c r="T59" s="38"/>
    </row>
    <row r="60" spans="1:20">
      <c r="A60" s="9"/>
      <c r="B60" s="63" t="s">
        <v>171</v>
      </c>
      <c r="C60" s="64" t="s">
        <v>172</v>
      </c>
      <c r="D60" s="65"/>
      <c r="E60" s="65"/>
      <c r="F60" s="65"/>
      <c r="G60" s="64" t="s">
        <v>89</v>
      </c>
      <c r="H60" s="66">
        <v>319</v>
      </c>
      <c r="I60" s="67">
        <v>317</v>
      </c>
      <c r="J60" s="29"/>
      <c r="K60" s="3"/>
      <c r="L60" s="2"/>
      <c r="M60" s="14">
        <f t="shared" si="4"/>
        <v>0</v>
      </c>
      <c r="N60" s="15">
        <f t="shared" si="2"/>
        <v>-1</v>
      </c>
      <c r="O60" s="14">
        <f t="shared" si="5"/>
        <v>0</v>
      </c>
      <c r="P60" s="15">
        <f t="shared" si="3"/>
        <v>-1</v>
      </c>
      <c r="Q60" s="8"/>
      <c r="T60" s="38"/>
    </row>
    <row r="61" spans="1:20">
      <c r="A61" s="9"/>
      <c r="B61" s="63" t="s">
        <v>173</v>
      </c>
      <c r="C61" s="64" t="s">
        <v>174</v>
      </c>
      <c r="D61" s="65"/>
      <c r="E61" s="65"/>
      <c r="F61" s="65"/>
      <c r="G61" s="64" t="s">
        <v>89</v>
      </c>
      <c r="H61" s="66">
        <v>960</v>
      </c>
      <c r="I61" s="67">
        <v>955</v>
      </c>
      <c r="J61" s="29"/>
      <c r="K61" s="3"/>
      <c r="L61" s="2"/>
      <c r="M61" s="14">
        <f t="shared" si="4"/>
        <v>0</v>
      </c>
      <c r="N61" s="15">
        <f t="shared" si="2"/>
        <v>-1</v>
      </c>
      <c r="O61" s="14">
        <f t="shared" si="5"/>
        <v>0</v>
      </c>
      <c r="P61" s="15">
        <f t="shared" si="3"/>
        <v>-1</v>
      </c>
      <c r="Q61" s="8"/>
      <c r="T61" s="38"/>
    </row>
    <row r="62" spans="1:20">
      <c r="A62" s="9"/>
      <c r="B62" s="63" t="s">
        <v>175</v>
      </c>
      <c r="C62" s="64" t="s">
        <v>176</v>
      </c>
      <c r="D62" s="65"/>
      <c r="E62" s="65"/>
      <c r="F62" s="65"/>
      <c r="G62" s="64" t="s">
        <v>89</v>
      </c>
      <c r="H62" s="66">
        <v>356</v>
      </c>
      <c r="I62" s="67">
        <v>354</v>
      </c>
      <c r="J62" s="29"/>
      <c r="K62" s="3"/>
      <c r="L62" s="2"/>
      <c r="M62" s="14">
        <f t="shared" ref="M62:M82" si="6">IF(K62="",0,(SUMIF($G$20:$G$82,K62,$H$20:$H$82)))</f>
        <v>0</v>
      </c>
      <c r="N62" s="15">
        <f t="shared" si="2"/>
        <v>-1</v>
      </c>
      <c r="O62" s="14">
        <f t="shared" ref="O62:O82" si="7">IF(K62="",0,(SUMIF($G$19:$G$82,K62,$I$19:$I$82)))</f>
        <v>0</v>
      </c>
      <c r="P62" s="15">
        <f t="shared" si="3"/>
        <v>-1</v>
      </c>
      <c r="Q62" s="8"/>
      <c r="T62" s="38"/>
    </row>
    <row r="63" spans="1:20">
      <c r="A63" s="9"/>
      <c r="B63" s="63" t="s">
        <v>177</v>
      </c>
      <c r="C63" s="64" t="s">
        <v>178</v>
      </c>
      <c r="D63" s="65"/>
      <c r="E63" s="65"/>
      <c r="F63" s="65"/>
      <c r="G63" s="64" t="s">
        <v>89</v>
      </c>
      <c r="H63" s="76">
        <v>1429</v>
      </c>
      <c r="I63" s="67">
        <v>1422</v>
      </c>
      <c r="J63" s="29"/>
      <c r="K63" s="3"/>
      <c r="L63" s="2"/>
      <c r="M63" s="14">
        <f t="shared" si="6"/>
        <v>0</v>
      </c>
      <c r="N63" s="15">
        <f t="shared" si="2"/>
        <v>-1</v>
      </c>
      <c r="O63" s="14">
        <f t="shared" si="7"/>
        <v>0</v>
      </c>
      <c r="P63" s="15">
        <f t="shared" si="3"/>
        <v>-1</v>
      </c>
      <c r="Q63" s="8"/>
      <c r="T63" s="38"/>
    </row>
    <row r="64" spans="1:20">
      <c r="A64" s="9"/>
      <c r="B64" s="63" t="s">
        <v>179</v>
      </c>
      <c r="C64" s="64" t="s">
        <v>180</v>
      </c>
      <c r="D64" s="65" t="s">
        <v>181</v>
      </c>
      <c r="E64" s="65"/>
      <c r="F64" s="65"/>
      <c r="G64" s="64" t="s">
        <v>92</v>
      </c>
      <c r="H64" s="76">
        <v>1597</v>
      </c>
      <c r="I64" s="67">
        <v>1589</v>
      </c>
      <c r="J64" s="29"/>
      <c r="K64" s="3"/>
      <c r="L64" s="2"/>
      <c r="M64" s="14">
        <f t="shared" si="6"/>
        <v>0</v>
      </c>
      <c r="N64" s="15">
        <f t="shared" si="2"/>
        <v>-1</v>
      </c>
      <c r="O64" s="14">
        <f t="shared" si="7"/>
        <v>0</v>
      </c>
      <c r="P64" s="15">
        <f t="shared" si="3"/>
        <v>-1</v>
      </c>
      <c r="Q64" s="8"/>
      <c r="T64" s="38"/>
    </row>
    <row r="65" spans="1:20">
      <c r="A65" s="9"/>
      <c r="B65" s="63" t="s">
        <v>182</v>
      </c>
      <c r="C65" s="64" t="s">
        <v>183</v>
      </c>
      <c r="D65" s="65"/>
      <c r="E65" s="65"/>
      <c r="F65" s="65"/>
      <c r="G65" s="64" t="s">
        <v>92</v>
      </c>
      <c r="H65" s="76">
        <v>2845</v>
      </c>
      <c r="I65" s="67">
        <v>2831</v>
      </c>
      <c r="J65" s="29"/>
      <c r="K65" s="3"/>
      <c r="L65" s="2"/>
      <c r="M65" s="14">
        <f t="shared" si="6"/>
        <v>0</v>
      </c>
      <c r="N65" s="15">
        <f t="shared" si="2"/>
        <v>-1</v>
      </c>
      <c r="O65" s="14">
        <f t="shared" si="7"/>
        <v>0</v>
      </c>
      <c r="P65" s="15">
        <f t="shared" si="3"/>
        <v>-1</v>
      </c>
      <c r="Q65" s="8"/>
      <c r="T65" s="38"/>
    </row>
    <row r="66" spans="1:20">
      <c r="A66" s="9"/>
      <c r="B66" s="63" t="s">
        <v>184</v>
      </c>
      <c r="C66" s="64" t="s">
        <v>185</v>
      </c>
      <c r="D66" s="65"/>
      <c r="E66" s="65"/>
      <c r="F66" s="65"/>
      <c r="G66" s="64" t="s">
        <v>92</v>
      </c>
      <c r="H66" s="76">
        <v>2623</v>
      </c>
      <c r="I66" s="67">
        <v>2610</v>
      </c>
      <c r="J66" s="29"/>
      <c r="K66" s="3"/>
      <c r="L66" s="2"/>
      <c r="M66" s="14">
        <f t="shared" si="6"/>
        <v>0</v>
      </c>
      <c r="N66" s="15">
        <f t="shared" si="2"/>
        <v>-1</v>
      </c>
      <c r="O66" s="14">
        <f t="shared" si="7"/>
        <v>0</v>
      </c>
      <c r="P66" s="15">
        <f t="shared" si="3"/>
        <v>-1</v>
      </c>
      <c r="Q66" s="8"/>
      <c r="T66" s="38"/>
    </row>
    <row r="67" spans="1:20">
      <c r="A67" s="9"/>
      <c r="B67" s="63" t="s">
        <v>186</v>
      </c>
      <c r="C67" s="64" t="s">
        <v>187</v>
      </c>
      <c r="D67" s="65"/>
      <c r="E67" s="65"/>
      <c r="F67" s="65"/>
      <c r="G67" s="64" t="s">
        <v>92</v>
      </c>
      <c r="H67" s="76">
        <v>1649</v>
      </c>
      <c r="I67" s="67">
        <v>1641</v>
      </c>
      <c r="J67" s="29"/>
      <c r="K67" s="3"/>
      <c r="L67" s="2"/>
      <c r="M67" s="14">
        <f t="shared" si="6"/>
        <v>0</v>
      </c>
      <c r="N67" s="15">
        <f t="shared" si="2"/>
        <v>-1</v>
      </c>
      <c r="O67" s="14">
        <f t="shared" si="7"/>
        <v>0</v>
      </c>
      <c r="P67" s="15">
        <f t="shared" si="3"/>
        <v>-1</v>
      </c>
      <c r="Q67" s="8"/>
      <c r="T67" s="38"/>
    </row>
    <row r="68" spans="1:20">
      <c r="A68" s="9"/>
      <c r="B68" s="63" t="s">
        <v>188</v>
      </c>
      <c r="C68" s="64" t="s">
        <v>189</v>
      </c>
      <c r="D68" s="65"/>
      <c r="E68" s="65"/>
      <c r="F68" s="65"/>
      <c r="G68" s="64" t="s">
        <v>92</v>
      </c>
      <c r="H68" s="66">
        <v>466</v>
      </c>
      <c r="I68" s="67">
        <v>464</v>
      </c>
      <c r="J68" s="29"/>
      <c r="K68" s="3"/>
      <c r="L68" s="2"/>
      <c r="M68" s="14">
        <f t="shared" si="6"/>
        <v>0</v>
      </c>
      <c r="N68" s="15">
        <f t="shared" si="2"/>
        <v>-1</v>
      </c>
      <c r="O68" s="14">
        <f t="shared" si="7"/>
        <v>0</v>
      </c>
      <c r="P68" s="15">
        <f t="shared" si="3"/>
        <v>-1</v>
      </c>
      <c r="Q68" s="8"/>
      <c r="T68" s="38"/>
    </row>
    <row r="69" spans="1:20">
      <c r="A69" s="9"/>
      <c r="B69" s="63" t="s">
        <v>190</v>
      </c>
      <c r="C69" s="64" t="s">
        <v>191</v>
      </c>
      <c r="D69" s="65"/>
      <c r="E69" s="65"/>
      <c r="F69" s="65"/>
      <c r="G69" s="64" t="s">
        <v>99</v>
      </c>
      <c r="H69" s="66">
        <v>984</v>
      </c>
      <c r="I69" s="67">
        <v>979</v>
      </c>
      <c r="J69" s="29"/>
      <c r="K69" s="3"/>
      <c r="L69" s="2"/>
      <c r="M69" s="14">
        <f t="shared" si="6"/>
        <v>0</v>
      </c>
      <c r="N69" s="15">
        <f t="shared" si="2"/>
        <v>-1</v>
      </c>
      <c r="O69" s="14">
        <f t="shared" si="7"/>
        <v>0</v>
      </c>
      <c r="P69" s="15">
        <f t="shared" si="3"/>
        <v>-1</v>
      </c>
      <c r="Q69" s="8"/>
      <c r="T69" s="38"/>
    </row>
    <row r="70" spans="1:20">
      <c r="A70" s="9"/>
      <c r="B70" s="63" t="s">
        <v>192</v>
      </c>
      <c r="C70" s="64" t="s">
        <v>193</v>
      </c>
      <c r="D70" s="65"/>
      <c r="E70" s="65"/>
      <c r="F70" s="65"/>
      <c r="G70" s="64" t="s">
        <v>99</v>
      </c>
      <c r="H70" s="76">
        <v>2694</v>
      </c>
      <c r="I70" s="67">
        <v>2681</v>
      </c>
      <c r="J70" s="29"/>
      <c r="K70" s="3"/>
      <c r="L70" s="2"/>
      <c r="M70" s="14">
        <f t="shared" si="6"/>
        <v>0</v>
      </c>
      <c r="N70" s="15">
        <f t="shared" si="2"/>
        <v>-1</v>
      </c>
      <c r="O70" s="14">
        <f t="shared" si="7"/>
        <v>0</v>
      </c>
      <c r="P70" s="15">
        <f t="shared" si="3"/>
        <v>-1</v>
      </c>
      <c r="Q70" s="8"/>
      <c r="T70" s="38"/>
    </row>
    <row r="71" spans="1:20">
      <c r="A71" s="9"/>
      <c r="B71" s="63" t="s">
        <v>194</v>
      </c>
      <c r="C71" s="64" t="s">
        <v>195</v>
      </c>
      <c r="D71" s="65"/>
      <c r="E71" s="65"/>
      <c r="F71" s="65"/>
      <c r="G71" s="64" t="s">
        <v>99</v>
      </c>
      <c r="H71" s="76">
        <v>1452</v>
      </c>
      <c r="I71" s="67">
        <v>1445</v>
      </c>
      <c r="J71" s="29"/>
      <c r="K71" s="3"/>
      <c r="L71" s="2"/>
      <c r="M71" s="14">
        <f t="shared" si="6"/>
        <v>0</v>
      </c>
      <c r="N71" s="15">
        <f t="shared" si="2"/>
        <v>-1</v>
      </c>
      <c r="O71" s="14">
        <f t="shared" si="7"/>
        <v>0</v>
      </c>
      <c r="P71" s="15">
        <f t="shared" si="3"/>
        <v>-1</v>
      </c>
      <c r="Q71" s="8"/>
      <c r="T71" s="38"/>
    </row>
    <row r="72" spans="1:20">
      <c r="A72" s="9"/>
      <c r="B72" s="63" t="s">
        <v>196</v>
      </c>
      <c r="C72" s="64" t="s">
        <v>197</v>
      </c>
      <c r="D72" s="65"/>
      <c r="E72" s="65"/>
      <c r="F72" s="65"/>
      <c r="G72" s="64" t="s">
        <v>99</v>
      </c>
      <c r="H72" s="76">
        <v>1904</v>
      </c>
      <c r="I72" s="67">
        <v>1895</v>
      </c>
      <c r="J72" s="29"/>
      <c r="K72" s="3"/>
      <c r="L72" s="2"/>
      <c r="M72" s="14">
        <f t="shared" si="6"/>
        <v>0</v>
      </c>
      <c r="N72" s="15">
        <f t="shared" si="2"/>
        <v>-1</v>
      </c>
      <c r="O72" s="14">
        <f t="shared" si="7"/>
        <v>0</v>
      </c>
      <c r="P72" s="15">
        <f t="shared" si="3"/>
        <v>-1</v>
      </c>
      <c r="Q72" s="8"/>
      <c r="T72" s="38"/>
    </row>
    <row r="73" spans="1:20">
      <c r="A73" s="9"/>
      <c r="B73" s="63" t="s">
        <v>198</v>
      </c>
      <c r="C73" s="64" t="s">
        <v>199</v>
      </c>
      <c r="D73" s="65" t="s">
        <v>200</v>
      </c>
      <c r="E73" s="65" t="s">
        <v>102</v>
      </c>
      <c r="F73" s="65"/>
      <c r="G73" s="64" t="s">
        <v>102</v>
      </c>
      <c r="H73" s="76">
        <v>2970</v>
      </c>
      <c r="I73" s="67">
        <v>2956</v>
      </c>
      <c r="J73" s="29"/>
      <c r="K73" s="3"/>
      <c r="L73" s="2"/>
      <c r="M73" s="14">
        <f t="shared" si="6"/>
        <v>0</v>
      </c>
      <c r="N73" s="15">
        <f t="shared" si="2"/>
        <v>-1</v>
      </c>
      <c r="O73" s="14">
        <f t="shared" si="7"/>
        <v>0</v>
      </c>
      <c r="P73" s="15">
        <f t="shared" si="3"/>
        <v>-1</v>
      </c>
      <c r="Q73" s="8"/>
      <c r="T73" s="38"/>
    </row>
    <row r="74" spans="1:20">
      <c r="A74" s="9"/>
      <c r="B74" s="63" t="s">
        <v>201</v>
      </c>
      <c r="C74" s="64" t="s">
        <v>202</v>
      </c>
      <c r="D74" s="65" t="s">
        <v>200</v>
      </c>
      <c r="E74" s="65" t="s">
        <v>102</v>
      </c>
      <c r="F74" s="65"/>
      <c r="G74" s="64" t="s">
        <v>102</v>
      </c>
      <c r="H74" s="76">
        <v>3420</v>
      </c>
      <c r="I74" s="67">
        <v>3539</v>
      </c>
      <c r="J74" s="29"/>
      <c r="K74" s="3"/>
      <c r="L74" s="2"/>
      <c r="M74" s="14">
        <f t="shared" si="6"/>
        <v>0</v>
      </c>
      <c r="N74" s="15">
        <f t="shared" si="2"/>
        <v>-1</v>
      </c>
      <c r="O74" s="14">
        <f t="shared" si="7"/>
        <v>0</v>
      </c>
      <c r="P74" s="15">
        <f t="shared" si="3"/>
        <v>-1</v>
      </c>
      <c r="Q74" s="8"/>
      <c r="T74" s="38"/>
    </row>
    <row r="75" spans="1:20">
      <c r="A75" s="9"/>
      <c r="B75" s="63" t="s">
        <v>203</v>
      </c>
      <c r="C75" s="64" t="s">
        <v>204</v>
      </c>
      <c r="D75" s="65" t="s">
        <v>200</v>
      </c>
      <c r="E75" s="65" t="s">
        <v>106</v>
      </c>
      <c r="F75" s="65"/>
      <c r="G75" s="64" t="s">
        <v>106</v>
      </c>
      <c r="H75" s="76">
        <v>1286</v>
      </c>
      <c r="I75" s="67">
        <v>1280</v>
      </c>
      <c r="J75" s="29"/>
      <c r="K75" s="3"/>
      <c r="L75" s="2"/>
      <c r="M75" s="14">
        <f t="shared" si="6"/>
        <v>0</v>
      </c>
      <c r="N75" s="15">
        <f t="shared" si="2"/>
        <v>-1</v>
      </c>
      <c r="O75" s="14">
        <f t="shared" si="7"/>
        <v>0</v>
      </c>
      <c r="P75" s="15">
        <f t="shared" si="3"/>
        <v>-1</v>
      </c>
      <c r="Q75" s="8"/>
      <c r="T75" s="38"/>
    </row>
    <row r="76" spans="1:20">
      <c r="A76" s="9"/>
      <c r="B76" s="63" t="s">
        <v>205</v>
      </c>
      <c r="C76" s="64" t="s">
        <v>206</v>
      </c>
      <c r="D76" s="65" t="s">
        <v>200</v>
      </c>
      <c r="E76" s="65" t="s">
        <v>106</v>
      </c>
      <c r="F76" s="65"/>
      <c r="G76" s="64" t="s">
        <v>106</v>
      </c>
      <c r="H76" s="76">
        <v>4518</v>
      </c>
      <c r="I76" s="67">
        <v>4496</v>
      </c>
      <c r="J76" s="29"/>
      <c r="K76" s="3"/>
      <c r="L76" s="2"/>
      <c r="M76" s="14">
        <f t="shared" si="6"/>
        <v>0</v>
      </c>
      <c r="N76" s="15">
        <f t="shared" si="2"/>
        <v>-1</v>
      </c>
      <c r="O76" s="14">
        <f t="shared" si="7"/>
        <v>0</v>
      </c>
      <c r="P76" s="15">
        <f t="shared" si="3"/>
        <v>-1</v>
      </c>
      <c r="Q76" s="8"/>
      <c r="T76" s="38"/>
    </row>
    <row r="77" spans="1:20">
      <c r="A77" s="9"/>
      <c r="B77" s="63" t="s">
        <v>207</v>
      </c>
      <c r="C77" s="64" t="s">
        <v>208</v>
      </c>
      <c r="D77" s="65" t="s">
        <v>208</v>
      </c>
      <c r="E77" s="65"/>
      <c r="F77" s="65"/>
      <c r="G77" s="64" t="s">
        <v>106</v>
      </c>
      <c r="H77" s="76">
        <v>2845</v>
      </c>
      <c r="I77" s="67">
        <v>2831</v>
      </c>
      <c r="J77" s="29"/>
      <c r="K77" s="3"/>
      <c r="L77" s="2"/>
      <c r="M77" s="14">
        <f t="shared" si="6"/>
        <v>0</v>
      </c>
      <c r="N77" s="15">
        <f t="shared" si="2"/>
        <v>-1</v>
      </c>
      <c r="O77" s="14">
        <f t="shared" si="7"/>
        <v>0</v>
      </c>
      <c r="P77" s="15">
        <f t="shared" si="3"/>
        <v>-1</v>
      </c>
      <c r="Q77" s="8"/>
      <c r="T77" s="38"/>
    </row>
    <row r="78" spans="1:20">
      <c r="A78" s="9"/>
      <c r="B78" s="63" t="s">
        <v>209</v>
      </c>
      <c r="C78" s="64" t="s">
        <v>210</v>
      </c>
      <c r="D78" s="65" t="s">
        <v>200</v>
      </c>
      <c r="E78" s="65" t="s">
        <v>106</v>
      </c>
      <c r="F78" s="65"/>
      <c r="G78" s="64" t="s">
        <v>106</v>
      </c>
      <c r="H78" s="76">
        <v>1751</v>
      </c>
      <c r="I78" s="67">
        <v>1970</v>
      </c>
      <c r="J78" s="29"/>
      <c r="K78" s="3"/>
      <c r="L78" s="2"/>
      <c r="M78" s="14">
        <f t="shared" si="6"/>
        <v>0</v>
      </c>
      <c r="N78" s="15">
        <f t="shared" si="2"/>
        <v>-1</v>
      </c>
      <c r="O78" s="14">
        <f t="shared" si="7"/>
        <v>0</v>
      </c>
      <c r="P78" s="15">
        <f t="shared" si="3"/>
        <v>-1</v>
      </c>
      <c r="Q78" s="8"/>
      <c r="T78" s="38"/>
    </row>
    <row r="79" spans="1:20">
      <c r="A79" s="9"/>
      <c r="B79" s="63" t="s">
        <v>211</v>
      </c>
      <c r="C79" s="64" t="s">
        <v>212</v>
      </c>
      <c r="D79" s="65" t="s">
        <v>200</v>
      </c>
      <c r="E79" s="65" t="s">
        <v>109</v>
      </c>
      <c r="F79" s="65"/>
      <c r="G79" s="64" t="s">
        <v>109</v>
      </c>
      <c r="H79" s="76">
        <v>2451</v>
      </c>
      <c r="I79" s="67">
        <v>2439</v>
      </c>
      <c r="J79" s="29"/>
      <c r="K79" s="3"/>
      <c r="L79" s="2"/>
      <c r="M79" s="14">
        <f t="shared" si="6"/>
        <v>0</v>
      </c>
      <c r="N79" s="15">
        <f t="shared" ref="N79:N82" si="8">IF(K79="",-1,(-($L$6-(M79/L79))/$L$6))</f>
        <v>-1</v>
      </c>
      <c r="O79" s="14">
        <f t="shared" si="7"/>
        <v>0</v>
      </c>
      <c r="P79" s="15">
        <f t="shared" ref="P79:P82" si="9">IF(K79="",-1,(-($M$6-(O79/L79))/$M$6))</f>
        <v>-1</v>
      </c>
      <c r="Q79" s="8"/>
      <c r="T79" s="38"/>
    </row>
    <row r="80" spans="1:20">
      <c r="A80" s="9"/>
      <c r="B80" s="63" t="s">
        <v>213</v>
      </c>
      <c r="C80" s="64" t="s">
        <v>214</v>
      </c>
      <c r="D80" s="65" t="s">
        <v>200</v>
      </c>
      <c r="E80" s="65" t="s">
        <v>109</v>
      </c>
      <c r="F80" s="65"/>
      <c r="G80" s="64" t="s">
        <v>109</v>
      </c>
      <c r="H80" s="76">
        <v>1195</v>
      </c>
      <c r="I80" s="67">
        <v>1189</v>
      </c>
      <c r="J80" s="29"/>
      <c r="K80" s="3"/>
      <c r="L80" s="2"/>
      <c r="M80" s="14">
        <f t="shared" si="6"/>
        <v>0</v>
      </c>
      <c r="N80" s="15">
        <f t="shared" si="8"/>
        <v>-1</v>
      </c>
      <c r="O80" s="14">
        <f t="shared" si="7"/>
        <v>0</v>
      </c>
      <c r="P80" s="15">
        <f t="shared" si="9"/>
        <v>-1</v>
      </c>
      <c r="Q80" s="8"/>
      <c r="T80" s="38"/>
    </row>
    <row r="81" spans="1:20">
      <c r="A81" s="9"/>
      <c r="B81" s="63" t="s">
        <v>215</v>
      </c>
      <c r="C81" s="64" t="s">
        <v>216</v>
      </c>
      <c r="D81" s="65" t="s">
        <v>200</v>
      </c>
      <c r="E81" s="65" t="s">
        <v>109</v>
      </c>
      <c r="F81" s="65"/>
      <c r="G81" s="64" t="s">
        <v>109</v>
      </c>
      <c r="H81" s="76">
        <v>3754</v>
      </c>
      <c r="I81" s="67">
        <v>3963</v>
      </c>
      <c r="J81" s="29"/>
      <c r="K81" s="3"/>
      <c r="L81" s="2"/>
      <c r="M81" s="14">
        <f t="shared" si="6"/>
        <v>0</v>
      </c>
      <c r="N81" s="15">
        <f t="shared" si="8"/>
        <v>-1</v>
      </c>
      <c r="O81" s="14">
        <f t="shared" si="7"/>
        <v>0</v>
      </c>
      <c r="P81" s="15">
        <f t="shared" si="9"/>
        <v>-1</v>
      </c>
      <c r="Q81" s="8"/>
      <c r="T81" s="38"/>
    </row>
    <row r="82" spans="1:20">
      <c r="A82" s="9"/>
      <c r="B82" s="2"/>
      <c r="C82" s="10"/>
      <c r="D82" s="11"/>
      <c r="E82" s="11"/>
      <c r="F82" s="11"/>
      <c r="G82" s="11"/>
      <c r="H82" s="12"/>
      <c r="I82" s="12"/>
      <c r="J82" s="29"/>
      <c r="K82" s="3"/>
      <c r="L82" s="2"/>
      <c r="M82" s="14">
        <f t="shared" si="6"/>
        <v>0</v>
      </c>
      <c r="N82" s="15">
        <f t="shared" si="8"/>
        <v>-1</v>
      </c>
      <c r="O82" s="14">
        <f t="shared" si="7"/>
        <v>0</v>
      </c>
      <c r="P82" s="15">
        <f t="shared" si="9"/>
        <v>-1</v>
      </c>
      <c r="Q82" s="8"/>
    </row>
  </sheetData>
  <mergeCells count="3">
    <mergeCell ref="B4:F6"/>
    <mergeCell ref="M10:P10"/>
    <mergeCell ref="B8:F8"/>
  </mergeCells>
  <phoneticPr fontId="5" type="noConversion"/>
  <conditionalFormatting sqref="M14:M82 O14:O82">
    <cfRule type="cellIs" dxfId="4" priority="1" stopIfTrue="1" operator="equal">
      <formula>0</formula>
    </cfRule>
  </conditionalFormatting>
  <conditionalFormatting sqref="P14:P82 N14:N82">
    <cfRule type="cellIs" dxfId="3" priority="2" stopIfTrue="1" operator="equal">
      <formula>-1</formula>
    </cfRule>
    <cfRule type="cellIs" dxfId="2" priority="3" stopIfTrue="1" operator="notBetween">
      <formula>-0.2049</formula>
      <formula>0.2049</formula>
    </cfRule>
    <cfRule type="cellIs" dxfId="1" priority="4" stopIfTrue="1" operator="notBetween">
      <formula>-0.1049</formula>
      <formula>0.1049</formula>
    </cfRule>
  </conditionalFormatting>
  <conditionalFormatting sqref="B10:M10">
    <cfRule type="cellIs" dxfId="0" priority="5" stopIfTrue="1" operator="equal">
      <formula>"none"</formula>
    </cfRule>
  </conditionalFormatting>
  <pageMargins left="0.74803149606299213" right="0.74803149606299213" top="0.98425196850393704" bottom="0.98425196850393704" header="0.51181102362204722" footer="0.51181102362204722"/>
  <pageSetup paperSize="8" scale="57" fitToHeight="0" orientation="landscape" r:id="rId1"/>
  <headerFooter alignWithMargins="0">
    <oddHeader>&amp;F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2.xml><?xml version="1.0" encoding="utf-8"?>
<p:properties xmlns:p="http://schemas.microsoft.com/office/2006/metadata/properties" xmlns:xsi="http://www.w3.org/2001/XMLSchema-instance" xmlns:pc="http://schemas.microsoft.com/office/infopath/2007/PartnerControls">
  <documentManagement>
    <_dlc_ExpireDateSaved xmlns="http://schemas.microsoft.com/sharepoint/v3" xsi:nil="true"/>
    <_dlc_ExpireDate xmlns="http://schemas.microsoft.com/sharepoint/v3">2027-03-22T14:40:36+00:00</_dlc_ExpireDate>
    <TaxCatchAll xmlns="07a766d4-cf60-4260-9f49-242aaa07e1bd">
      <Value>65</Value>
    </TaxCatchAll>
    <Review_x0020_Document_x0020_Type xmlns="d23c6157-5623-4293-b83e-785d6ba7de2d" xsi:nil="true"/>
    <AuthorityType xmlns="07a766d4-cf60-4260-9f49-242aaa07e1bd">District Council</AuthorityType>
    <ReferenceYear xmlns="07a766d4-cf60-4260-9f49-242aaa07e1bd">2022</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PER</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Basildon</TermName>
          <TermId xmlns="http://schemas.microsoft.com/office/infopath/2007/PartnerControls">5a16154f-df9e-47d1-abd7-e59c80d8b7c3</TermId>
        </TermInfo>
      </Terms>
    </d08e702f979e48d3863205ea645082c2>
  </documentManagement>
</p:properties>
</file>

<file path=customXml/item3.xml><?xml version="1.0" encoding="utf-8"?>
<?mso-contentType ?>
<SharedContentType xmlns="Microsoft.SharePoint.Taxonomy.ContentTypeSync" SourceId="383954fa-2a65-4d57-99ac-c02654c3af93" ContentTypeId="0x010100E7BD6A8A66F7CB4BBA2B02F0531791BE"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LongProperties xmlns="http://schemas.microsoft.com/office/2006/metadata/longProperties"/>
</file>

<file path=customXml/item6.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026A9A75CCCA16F4693F1FE45F71519DE006C7349347046F442BE31B866A41C9BE2" ma:contentTypeVersion="15" ma:contentTypeDescription="Parent Document Content Type for all review documents" ma:contentTypeScope="" ma:versionID="11f94da81fe243272cb1f93f81ad522b">
  <xsd:schema xmlns:xsd="http://www.w3.org/2001/XMLSchema" xmlns:xs="http://www.w3.org/2001/XMLSchema" xmlns:p="http://schemas.microsoft.com/office/2006/metadata/properties" xmlns:ns1="http://schemas.microsoft.com/sharepoint/v3" xmlns:ns2="07a766d4-cf60-4260-9f49-242aaa07e1bd" xmlns:ns3="d23c6157-5623-4293-b83e-785d6ba7de2d" xmlns:ns4="2a8554fa-44a8-4088-a682-821ad32f6b36" targetNamespace="http://schemas.microsoft.com/office/2006/metadata/properties" ma:root="true" ma:fieldsID="8ca0764b898edd96da232ecec38bd328" ns1:_="" ns2:_="" ns3:_="" ns4:_="">
    <xsd:import namespace="http://schemas.microsoft.com/sharepoint/v3"/>
    <xsd:import namespace="07a766d4-cf60-4260-9f49-242aaa07e1bd"/>
    <xsd:import namespace="d23c6157-5623-4293-b83e-785d6ba7de2d"/>
    <xsd:import namespace="2a8554fa-44a8-4088-a682-821ad32f6b36"/>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ForLeadCommissionerReview" minOccurs="0"/>
                <xsd:element ref="ns1:_dlc_Exempt" minOccurs="0"/>
                <xsd:element ref="ns1:_dlc_ExpireDateSaved" minOccurs="0"/>
                <xsd:element ref="ns1:_dlc_ExpireDate" minOccurs="0"/>
                <xsd:element ref="ns4:MediaServiceMetadata" minOccurs="0"/>
                <xsd:element ref="ns4:MediaServiceFastMetadata"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0" nillable="true" ma:displayName="Exempt from Policy" ma:hidden="true" ma:internalName="_dlc_Exempt" ma:readOnly="true">
      <xsd:simpleType>
        <xsd:restriction base="dms:Unknown"/>
      </xsd:simpleType>
    </xsd:element>
    <xsd:element name="_dlc_ExpireDateSaved" ma:index="21" nillable="true" ma:displayName="Original Expiration Date" ma:hidden="true" ma:internalName="_dlc_ExpireDateSaved" ma:readOnly="true">
      <xsd:simpleType>
        <xsd:restriction base="dms:DateTime"/>
      </xsd:simpleType>
    </xsd:element>
    <xsd:element name="_dlc_ExpireDate" ma:index="22" nillable="true" ma:displayName="Expiration Date"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ForLeadCommissionerReview" ma:index="19" nillable="true" ma:displayName="For Lead Commissioner Review" ma:default="0" ma:internalName="ForLeadCommissionerReview">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schema>
  <xsd:schema xmlns:xsd="http://www.w3.org/2001/XMLSchema" xmlns:xs="http://www.w3.org/2001/XMLSchema" xmlns:dms="http://schemas.microsoft.com/office/2006/documentManagement/types" xmlns:pc="http://schemas.microsoft.com/office/infopath/2007/PartnerControls" targetNamespace="2a8554fa-44a8-4088-a682-821ad32f6b36" elementFormDefault="qualified">
    <xsd:import namespace="http://schemas.microsoft.com/office/2006/documentManagement/types"/>
    <xsd:import namespace="http://schemas.microsoft.com/office/infopath/2007/PartnerControls"/>
    <xsd:element name="MediaServiceMetadata" ma:index="23" nillable="true" ma:displayName="MediaServiceMetadata" ma:hidden="true" ma:internalName="MediaServiceMetadata" ma:readOnly="true">
      <xsd:simpleType>
        <xsd:restriction base="dms:Note"/>
      </xsd:simpleType>
    </xsd:element>
    <xsd:element name="MediaServiceFastMetadata" ma:index="24" nillable="true" ma:displayName="MediaServiceFastMetadata" ma:hidden="true" ma:internalName="MediaServiceFastMetadata" ma:readOnly="true">
      <xsd:simpleType>
        <xsd:restriction base="dms:Note"/>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7.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Props1.xml><?xml version="1.0" encoding="utf-8"?>
<ds:datastoreItem xmlns:ds="http://schemas.openxmlformats.org/officeDocument/2006/customXml" ds:itemID="{050F086E-6EC1-4A1D-A19A-06FCF7F80174}">
  <ds:schemaRefs>
    <ds:schemaRef ds:uri="office.server.policy"/>
  </ds:schemaRefs>
</ds:datastoreItem>
</file>

<file path=customXml/itemProps2.xml><?xml version="1.0" encoding="utf-8"?>
<ds:datastoreItem xmlns:ds="http://schemas.openxmlformats.org/officeDocument/2006/customXml" ds:itemID="{255B7FDA-1106-4372-997E-8FE17782560C}">
  <ds:schemaRefs>
    <ds:schemaRef ds:uri="http://schemas.microsoft.com/office/2006/documentManagement/types"/>
    <ds:schemaRef ds:uri="http://purl.org/dc/elements/1.1/"/>
    <ds:schemaRef ds:uri="http://schemas.openxmlformats.org/package/2006/metadata/core-properties"/>
    <ds:schemaRef ds:uri="http://schemas.microsoft.com/sharepoint/v3"/>
    <ds:schemaRef ds:uri="http://schemas.microsoft.com/office/2006/metadata/properties"/>
    <ds:schemaRef ds:uri="07a766d4-cf60-4260-9f49-242aaa07e1bd"/>
    <ds:schemaRef ds:uri="d23c6157-5623-4293-b83e-785d6ba7de2d"/>
    <ds:schemaRef ds:uri="http://purl.org/dc/dcmitype/"/>
    <ds:schemaRef ds:uri="http://purl.org/dc/terms/"/>
    <ds:schemaRef ds:uri="http://schemas.microsoft.com/office/infopath/2007/PartnerControls"/>
    <ds:schemaRef ds:uri="2a8554fa-44a8-4088-a682-821ad32f6b36"/>
    <ds:schemaRef ds:uri="http://www.w3.org/XML/1998/namespace"/>
  </ds:schemaRefs>
</ds:datastoreItem>
</file>

<file path=customXml/itemProps3.xml><?xml version="1.0" encoding="utf-8"?>
<ds:datastoreItem xmlns:ds="http://schemas.openxmlformats.org/officeDocument/2006/customXml" ds:itemID="{FCA9CDB0-AA6B-4864-A236-F4D5762FD19C}">
  <ds:schemaRefs>
    <ds:schemaRef ds:uri="Microsoft.SharePoint.Taxonomy.ContentTypeSync"/>
  </ds:schemaRefs>
</ds:datastoreItem>
</file>

<file path=customXml/itemProps4.xml><?xml version="1.0" encoding="utf-8"?>
<ds:datastoreItem xmlns:ds="http://schemas.openxmlformats.org/officeDocument/2006/customXml" ds:itemID="{4C1DE274-EFF0-4630-B066-493C6358DED3}">
  <ds:schemaRefs>
    <ds:schemaRef ds:uri="http://schemas.microsoft.com/sharepoint/v3/contenttype/forms"/>
  </ds:schemaRefs>
</ds:datastoreItem>
</file>

<file path=customXml/itemProps5.xml><?xml version="1.0" encoding="utf-8"?>
<ds:datastoreItem xmlns:ds="http://schemas.openxmlformats.org/officeDocument/2006/customXml" ds:itemID="{77BAC0C3-7CB7-4C3D-8C63-B3C372721FBD}">
  <ds:schemaRefs>
    <ds:schemaRef ds:uri="http://schemas.microsoft.com/office/2006/metadata/longProperties"/>
  </ds:schemaRefs>
</ds:datastoreItem>
</file>

<file path=customXml/itemProps6.xml><?xml version="1.0" encoding="utf-8"?>
<ds:datastoreItem xmlns:ds="http://schemas.openxmlformats.org/officeDocument/2006/customXml" ds:itemID="{E42BB4D1-B529-43F3-855F-89803B6134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7a766d4-cf60-4260-9f49-242aaa07e1bd"/>
    <ds:schemaRef ds:uri="d23c6157-5623-4293-b83e-785d6ba7de2d"/>
    <ds:schemaRef ds:uri="2a8554fa-44a8-4088-a682-821ad32f6b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7.xml><?xml version="1.0" encoding="utf-8"?>
<ds:datastoreItem xmlns:ds="http://schemas.openxmlformats.org/officeDocument/2006/customXml" ds:itemID="{CE7598E2-B7D3-4A5B-A7A0-38BDB42FAB8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Electoral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Dawe John</dc:creator>
  <cp:keywords/>
  <dc:description/>
  <cp:lastModifiedBy>Gillespie, Matthew</cp:lastModifiedBy>
  <cp:revision/>
  <dcterms:created xsi:type="dcterms:W3CDTF">2002-01-23T12:13:56Z</dcterms:created>
  <dcterms:modified xsi:type="dcterms:W3CDTF">2022-05-04T11:04:13Z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0x010100E7BD6A8A66F7CB4BBA2B02F0531791BE0026A9A75CCCA16F4693F1FE45F71519DE006C7349347046F442BE31B866A41C9BE2</vt:lpwstr>
  </property>
  <property fmtid="{D5CDD505-2E9C-101B-9397-08002B2CF9AE}" pid="3" name="CType">
    <vt:lpwstr/>
  </property>
  <property fmtid="{D5CDD505-2E9C-101B-9397-08002B2CF9AE}" pid="4" name="LGCS">
    <vt:lpwstr/>
  </property>
  <property fmtid="{D5CDD505-2E9C-101B-9397-08002B2CF9AE}" pid="5" name="_dlc_DocId">
    <vt:lpwstr>XY4H3KFN222D-72591952-227586</vt:lpwstr>
  </property>
  <property fmtid="{D5CDD505-2E9C-101B-9397-08002B2CF9AE}" pid="6" name="_dlc_DocIdItemGuid">
    <vt:lpwstr>a0583f6e-83f5-4a4d-8259-8db6cc48c469</vt:lpwstr>
  </property>
  <property fmtid="{D5CDD505-2E9C-101B-9397-08002B2CF9AE}" pid="7" name="_dlc_DocIdUrl">
    <vt:lpwstr>https://lbbd.sharepoint.com/teams/T0784-INT-LawG-Govern-Elec-Ser/_layouts/15/DocIdRedir.aspx?ID=XY4H3KFN222D-72591952-227586, XY4H3KFN222D-72591952-227586</vt:lpwstr>
  </property>
  <property fmtid="{D5CDD505-2E9C-101B-9397-08002B2CF9AE}" pid="8" name="Financial_x0020_Year">
    <vt:lpwstr/>
  </property>
  <property fmtid="{D5CDD505-2E9C-101B-9397-08002B2CF9AE}" pid="9" name="a8455ed1fd22475083a09a91de16b8fd">
    <vt:lpwstr/>
  </property>
  <property fmtid="{D5CDD505-2E9C-101B-9397-08002B2CF9AE}" pid="10" name="Financial Year">
    <vt:lpwstr/>
  </property>
  <property fmtid="{D5CDD505-2E9C-101B-9397-08002B2CF9AE}" pid="11" name="_dlc_policyId">
    <vt:lpwstr>0x010100E7ECCD04CEB91A44B6E44CC0CDAB4C75|276782685</vt:lpwstr>
  </property>
  <property fmtid="{D5CDD505-2E9C-101B-9397-08002B2CF9AE}" pid="12" name="ItemRetentionFormula">
    <vt:lpwstr>&lt;formula id="Microsoft.Office.RecordsManagement.PolicyFeatures.Expiration.Formula.BuiltIn"&gt;&lt;number&gt;5&lt;/number&gt;&lt;property&gt;Modified&lt;/property&gt;&lt;propertyId&gt;28cf69c5-fa48-462a-b5cd-27b6f9d2bd5f&lt;/propertyId&gt;&lt;period&gt;years&lt;/period&gt;&lt;/formula&gt;</vt:lpwstr>
  </property>
  <property fmtid="{D5CDD505-2E9C-101B-9397-08002B2CF9AE}" pid="13" name="AuthorityName">
    <vt:lpwstr>65;#Basildon|5a16154f-df9e-47d1-abd7-e59c80d8b7c3</vt:lpwstr>
  </property>
  <property fmtid="{D5CDD505-2E9C-101B-9397-08002B2CF9AE}" pid="14" name="Order">
    <vt:r8>24800</vt:r8>
  </property>
  <property fmtid="{D5CDD505-2E9C-101B-9397-08002B2CF9AE}" pid="15" name="xd_Signature">
    <vt:bool>false</vt:bool>
  </property>
  <property fmtid="{D5CDD505-2E9C-101B-9397-08002B2CF9AE}" pid="16" name="xd_ProgID">
    <vt:lpwstr/>
  </property>
  <property fmtid="{D5CDD505-2E9C-101B-9397-08002B2CF9AE}" pid="17" name="ComplianceAssetId">
    <vt:lpwstr/>
  </property>
  <property fmtid="{D5CDD505-2E9C-101B-9397-08002B2CF9AE}" pid="18" name="TemplateUrl">
    <vt:lpwstr/>
  </property>
  <property fmtid="{D5CDD505-2E9C-101B-9397-08002B2CF9AE}" pid="19" name="AuthorIds_UIVersion_1024">
    <vt:lpwstr>48</vt:lpwstr>
  </property>
  <property fmtid="{D5CDD505-2E9C-101B-9397-08002B2CF9AE}" pid="20" name="AuthorIds_UIVersion_1536">
    <vt:lpwstr>47</vt:lpwstr>
  </property>
  <property fmtid="{D5CDD505-2E9C-101B-9397-08002B2CF9AE}" pid="21" name="Security Classification">
    <vt:lpwstr>3;#Official Sensitive|cc3efdbe-b93e-4dbf-91ce-696916f284d3</vt:lpwstr>
  </property>
</Properties>
</file>